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0" yWindow="90" windowWidth="19200" windowHeight="11640" tabRatio="815" firstSheet="3" activeTab="8"/>
  </bookViews>
  <sheets>
    <sheet name="附件一规画平面图" sheetId="4" r:id="rId1"/>
    <sheet name="附件二 物业构成明细" sheetId="1" r:id="rId2"/>
    <sheet name="附件三 物业公共部位明细" sheetId="2" r:id="rId3"/>
    <sheet name="附件四 物业共用设施设备明细 " sheetId="9" r:id="rId4"/>
    <sheet name="附件五 其它服务事项" sheetId="6" r:id="rId5"/>
    <sheet name="附件六 固定资产明细" sheetId="3" r:id="rId6"/>
    <sheet name="附件七 2016年预算表" sheetId="7" r:id="rId7"/>
    <sheet name="附件八 移交材料清单" sheetId="8" r:id="rId8"/>
    <sheet name="附件九 图纸资料" sheetId="10" r:id="rId9"/>
  </sheets>
  <externalReferences>
    <externalReference r:id="rId10"/>
    <externalReference r:id="rId11"/>
  </externalReferences>
  <calcPr calcId="125725"/>
</workbook>
</file>

<file path=xl/calcChain.xml><?xml version="1.0" encoding="utf-8"?>
<calcChain xmlns="http://schemas.openxmlformats.org/spreadsheetml/2006/main">
  <c r="D56" i="7"/>
  <c r="E55"/>
  <c r="E54"/>
  <c r="E56" s="1"/>
  <c r="D51"/>
  <c r="D47"/>
  <c r="E47" s="1"/>
  <c r="E46"/>
  <c r="E45"/>
  <c r="D43"/>
  <c r="E42"/>
  <c r="E41"/>
  <c r="E40"/>
  <c r="E39"/>
  <c r="E38"/>
  <c r="E34"/>
  <c r="E33"/>
  <c r="D31"/>
  <c r="D30"/>
  <c r="E30" s="1"/>
  <c r="D29"/>
  <c r="E29" s="1"/>
  <c r="E28"/>
  <c r="E27"/>
  <c r="D27"/>
  <c r="D26"/>
  <c r="E26" s="1"/>
  <c r="E25"/>
  <c r="D25"/>
  <c r="E24"/>
  <c r="E23"/>
  <c r="E22"/>
  <c r="E21"/>
  <c r="D20"/>
  <c r="E19"/>
  <c r="E18"/>
  <c r="E16"/>
  <c r="E13"/>
  <c r="D11"/>
  <c r="E11" s="1"/>
  <c r="E9"/>
  <c r="D6"/>
  <c r="G6" s="1"/>
  <c r="G7" s="1"/>
  <c r="G9" s="1"/>
  <c r="G13" s="1"/>
  <c r="D52" l="1"/>
  <c r="E43"/>
  <c r="D36"/>
  <c r="E51"/>
  <c r="E52" s="1"/>
  <c r="E36"/>
  <c r="G36" s="1"/>
  <c r="G43" s="1"/>
  <c r="G51" l="1"/>
  <c r="G54" s="1"/>
  <c r="G55" s="1"/>
  <c r="G58" s="1"/>
</calcChain>
</file>

<file path=xl/comments1.xml><?xml version="1.0" encoding="utf-8"?>
<comments xmlns="http://schemas.openxmlformats.org/spreadsheetml/2006/main">
  <authors>
    <author>作者</author>
  </authors>
  <commentList>
    <comment ref="D16" authorId="0">
      <text>
        <r>
          <rPr>
            <b/>
            <sz val="9"/>
            <rFont val="宋体"/>
            <family val="3"/>
            <charset val="134"/>
          </rPr>
          <t>作者:</t>
        </r>
        <r>
          <rPr>
            <sz val="9"/>
            <rFont val="宋体"/>
            <family val="3"/>
            <charset val="134"/>
          </rPr>
          <t xml:space="preserve">
全部园区</t>
        </r>
      </text>
    </comment>
    <comment ref="D18" authorId="0">
      <text>
        <r>
          <rPr>
            <b/>
            <sz val="9"/>
            <rFont val="宋体"/>
            <family val="3"/>
            <charset val="134"/>
          </rPr>
          <t>作者:</t>
        </r>
        <r>
          <rPr>
            <sz val="9"/>
            <rFont val="宋体"/>
            <family val="3"/>
            <charset val="134"/>
          </rPr>
          <t xml:space="preserve">
全部园区</t>
        </r>
      </text>
    </comment>
    <comment ref="D19" authorId="0">
      <text>
        <r>
          <rPr>
            <b/>
            <sz val="9"/>
            <rFont val="宋体"/>
            <family val="3"/>
            <charset val="134"/>
          </rPr>
          <t>作者:</t>
        </r>
        <r>
          <rPr>
            <sz val="9"/>
            <rFont val="宋体"/>
            <family val="3"/>
            <charset val="134"/>
          </rPr>
          <t xml:space="preserve">
全部园区</t>
        </r>
      </text>
    </comment>
    <comment ref="D20" authorId="0">
      <text>
        <r>
          <rPr>
            <b/>
            <sz val="9"/>
            <rFont val="宋体"/>
            <family val="3"/>
            <charset val="134"/>
          </rPr>
          <t>作者:</t>
        </r>
        <r>
          <rPr>
            <sz val="9"/>
            <rFont val="宋体"/>
            <family val="3"/>
            <charset val="134"/>
          </rPr>
          <t xml:space="preserve">
不做分摊
48部住宅电梯每部600元</t>
        </r>
      </text>
    </comment>
    <comment ref="D21" authorId="0">
      <text>
        <r>
          <rPr>
            <b/>
            <sz val="9"/>
            <rFont val="宋体"/>
            <family val="3"/>
            <charset val="134"/>
          </rPr>
          <t>作者:</t>
        </r>
        <r>
          <rPr>
            <sz val="9"/>
            <rFont val="宋体"/>
            <family val="3"/>
            <charset val="134"/>
          </rPr>
          <t xml:space="preserve">
全部园区</t>
        </r>
      </text>
    </comment>
    <comment ref="D22" authorId="0">
      <text>
        <r>
          <rPr>
            <b/>
            <sz val="9"/>
            <rFont val="宋体"/>
            <family val="3"/>
            <charset val="134"/>
          </rPr>
          <t>作者:</t>
        </r>
        <r>
          <rPr>
            <sz val="9"/>
            <rFont val="宋体"/>
            <family val="3"/>
            <charset val="134"/>
          </rPr>
          <t xml:space="preserve">
全部园区</t>
        </r>
      </text>
    </comment>
    <comment ref="D23" authorId="0">
      <text>
        <r>
          <rPr>
            <b/>
            <sz val="9"/>
            <rFont val="宋体"/>
            <family val="3"/>
            <charset val="134"/>
          </rPr>
          <t>作者:</t>
        </r>
        <r>
          <rPr>
            <sz val="9"/>
            <rFont val="宋体"/>
            <family val="3"/>
            <charset val="134"/>
          </rPr>
          <t xml:space="preserve">
全部园区</t>
        </r>
      </text>
    </comment>
    <comment ref="D24" authorId="0">
      <text>
        <r>
          <rPr>
            <b/>
            <sz val="9"/>
            <rFont val="宋体"/>
            <family val="3"/>
            <charset val="134"/>
          </rPr>
          <t>作者:</t>
        </r>
        <r>
          <rPr>
            <sz val="9"/>
            <rFont val="宋体"/>
            <family val="3"/>
            <charset val="134"/>
          </rPr>
          <t xml:space="preserve">
全部园区</t>
        </r>
      </text>
    </comment>
    <comment ref="D25" authorId="0">
      <text>
        <r>
          <rPr>
            <b/>
            <sz val="9"/>
            <rFont val="宋体"/>
            <family val="3"/>
            <charset val="134"/>
          </rPr>
          <t>作者:</t>
        </r>
        <r>
          <rPr>
            <sz val="9"/>
            <rFont val="宋体"/>
            <family val="3"/>
            <charset val="134"/>
          </rPr>
          <t xml:space="preserve">
全部园区公共污水泵</t>
        </r>
      </text>
    </comment>
    <comment ref="D26" authorId="0">
      <text>
        <r>
          <rPr>
            <b/>
            <sz val="9"/>
            <rFont val="宋体"/>
            <family val="3"/>
            <charset val="134"/>
          </rPr>
          <t>作者:</t>
        </r>
        <r>
          <rPr>
            <sz val="9"/>
            <rFont val="宋体"/>
            <family val="3"/>
            <charset val="134"/>
          </rPr>
          <t xml:space="preserve">
全部园区</t>
        </r>
      </text>
    </comment>
    <comment ref="D27" authorId="0">
      <text>
        <r>
          <rPr>
            <b/>
            <sz val="9"/>
            <rFont val="宋体"/>
            <family val="3"/>
            <charset val="134"/>
          </rPr>
          <t>作者:</t>
        </r>
        <r>
          <rPr>
            <sz val="9"/>
            <rFont val="宋体"/>
            <family val="3"/>
            <charset val="134"/>
          </rPr>
          <t xml:space="preserve">
6个化粪池</t>
        </r>
      </text>
    </comment>
    <comment ref="F27" authorId="0">
      <text>
        <r>
          <rPr>
            <sz val="9"/>
            <rFont val="宋体"/>
            <family val="3"/>
            <charset val="134"/>
          </rPr>
          <t>原6个化粪池，每个5000/王</t>
        </r>
      </text>
    </comment>
    <comment ref="D28" authorId="0">
      <text>
        <r>
          <rPr>
            <b/>
            <sz val="9"/>
            <rFont val="宋体"/>
            <family val="3"/>
            <charset val="134"/>
          </rPr>
          <t>作者:</t>
        </r>
        <r>
          <rPr>
            <sz val="9"/>
            <rFont val="宋体"/>
            <family val="3"/>
            <charset val="134"/>
          </rPr>
          <t xml:space="preserve">
12栋单体楼，共286
个点*80元/点</t>
        </r>
      </text>
    </comment>
    <comment ref="D29" authorId="0">
      <text>
        <r>
          <rPr>
            <b/>
            <sz val="9"/>
            <rFont val="宋体"/>
            <family val="3"/>
            <charset val="134"/>
          </rPr>
          <t>作者:</t>
        </r>
        <r>
          <rPr>
            <sz val="9"/>
            <rFont val="宋体"/>
            <family val="3"/>
            <charset val="134"/>
          </rPr>
          <t xml:space="preserve">
全部园区
</t>
        </r>
      </text>
    </comment>
    <comment ref="D30" authorId="0">
      <text>
        <r>
          <rPr>
            <b/>
            <sz val="9"/>
            <rFont val="宋体"/>
            <family val="3"/>
            <charset val="134"/>
          </rPr>
          <t>作者:</t>
        </r>
        <r>
          <rPr>
            <sz val="9"/>
            <rFont val="宋体"/>
            <family val="3"/>
            <charset val="134"/>
          </rPr>
          <t xml:space="preserve">
每人63*2人</t>
        </r>
      </text>
    </comment>
    <comment ref="D31" authorId="0">
      <text>
        <r>
          <rPr>
            <b/>
            <sz val="9"/>
            <rFont val="宋体"/>
            <family val="3"/>
            <charset val="134"/>
          </rPr>
          <t>作者:</t>
        </r>
        <r>
          <rPr>
            <sz val="9"/>
            <rFont val="宋体"/>
            <family val="3"/>
            <charset val="134"/>
          </rPr>
          <t xml:space="preserve">
2876每套*12栋楼不做分摊</t>
        </r>
      </text>
    </comment>
    <comment ref="D34" authorId="0">
      <text>
        <r>
          <rPr>
            <b/>
            <sz val="9"/>
            <rFont val="宋体"/>
            <family val="3"/>
            <charset val="134"/>
          </rPr>
          <t>作者:</t>
        </r>
        <r>
          <rPr>
            <sz val="9"/>
            <rFont val="宋体"/>
            <family val="3"/>
            <charset val="134"/>
          </rPr>
          <t xml:space="preserve">
每个地下室出入口防汛沙袋配备</t>
        </r>
      </text>
    </comment>
    <comment ref="D35" authorId="0">
      <text>
        <r>
          <rPr>
            <b/>
            <sz val="9"/>
            <rFont val="宋体"/>
            <family val="3"/>
            <charset val="134"/>
          </rPr>
          <t>作者:</t>
        </r>
        <r>
          <rPr>
            <sz val="9"/>
            <rFont val="宋体"/>
            <family val="3"/>
            <charset val="134"/>
          </rPr>
          <t xml:space="preserve">
不做分摊48部电梯检测费</t>
        </r>
      </text>
    </comment>
    <comment ref="E38" authorId="0">
      <text>
        <r>
          <rPr>
            <sz val="9"/>
            <rFont val="宋体"/>
            <family val="3"/>
            <charset val="134"/>
          </rPr>
          <t>园区内48台电梯，5800元/部。含500元以下配件。</t>
        </r>
      </text>
    </comment>
    <comment ref="E41" authorId="0">
      <text>
        <r>
          <rPr>
            <sz val="9"/>
            <rFont val="宋体"/>
            <family val="3"/>
            <charset val="134"/>
          </rPr>
          <t xml:space="preserve">24个住宅单元门含监控，商业6的单元门含监控。
</t>
        </r>
      </text>
    </comment>
    <comment ref="E42" authorId="0">
      <text>
        <r>
          <rPr>
            <b/>
            <sz val="9"/>
            <rFont val="宋体"/>
            <family val="3"/>
            <charset val="134"/>
          </rPr>
          <t>作者:</t>
        </r>
        <r>
          <rPr>
            <sz val="9"/>
            <rFont val="宋体"/>
            <family val="3"/>
            <charset val="134"/>
          </rPr>
          <t xml:space="preserve">
住宅范围内消防系统维护</t>
        </r>
      </text>
    </comment>
    <comment ref="F46" authorId="0">
      <text>
        <r>
          <rPr>
            <b/>
            <sz val="9"/>
            <rFont val="宋体"/>
            <family val="3"/>
            <charset val="134"/>
          </rPr>
          <t>作者:</t>
        </r>
        <r>
          <rPr>
            <sz val="9"/>
            <rFont val="宋体"/>
            <family val="3"/>
            <charset val="134"/>
          </rPr>
          <t xml:space="preserve">
固定岗3.5*1*4=14人，巡逻岗2*2.5=5人，中控值班3*2=6人，商业巡逻3.5*2=7人，驻场负责人1人</t>
        </r>
      </text>
    </comment>
    <comment ref="D47" authorId="0">
      <text>
        <r>
          <rPr>
            <b/>
            <sz val="9"/>
            <rFont val="宋体"/>
            <family val="3"/>
            <charset val="134"/>
          </rPr>
          <t>作者:</t>
        </r>
        <r>
          <rPr>
            <sz val="9"/>
            <rFont val="宋体"/>
            <family val="3"/>
            <charset val="134"/>
          </rPr>
          <t xml:space="preserve">
每平米8元35000平米
</t>
        </r>
      </text>
    </comment>
    <comment ref="D49" authorId="0">
      <text>
        <r>
          <rPr>
            <b/>
            <sz val="9"/>
            <rFont val="宋体"/>
            <family val="3"/>
            <charset val="134"/>
          </rPr>
          <t>作者:</t>
        </r>
        <r>
          <rPr>
            <sz val="9"/>
            <rFont val="宋体"/>
            <family val="3"/>
            <charset val="134"/>
          </rPr>
          <t xml:space="preserve">
按3年8.1万分摊</t>
        </r>
      </text>
    </comment>
    <comment ref="D50" authorId="0">
      <text>
        <r>
          <rPr>
            <b/>
            <sz val="9"/>
            <rFont val="宋体"/>
            <family val="3"/>
            <charset val="134"/>
          </rPr>
          <t>作者:</t>
        </r>
        <r>
          <rPr>
            <sz val="9"/>
            <rFont val="宋体"/>
            <family val="3"/>
            <charset val="134"/>
          </rPr>
          <t xml:space="preserve">
按3年8.1万分摊
</t>
        </r>
      </text>
    </comment>
    <comment ref="D54" authorId="0">
      <text>
        <r>
          <rPr>
            <b/>
            <sz val="9"/>
            <rFont val="宋体"/>
            <family val="3"/>
            <charset val="134"/>
          </rPr>
          <t>作者:</t>
        </r>
        <r>
          <rPr>
            <sz val="9"/>
            <rFont val="宋体"/>
            <family val="3"/>
            <charset val="134"/>
          </rPr>
          <t xml:space="preserve">
公共照明 电梯 路灯 水泵 污水泵</t>
        </r>
      </text>
    </comment>
    <comment ref="E58" authorId="0">
      <text>
        <r>
          <rPr>
            <sz val="9"/>
            <rFont val="宋体"/>
            <family val="3"/>
            <charset val="134"/>
          </rPr>
          <t>保额500万</t>
        </r>
      </text>
    </comment>
  </commentList>
</comments>
</file>

<file path=xl/sharedStrings.xml><?xml version="1.0" encoding="utf-8"?>
<sst xmlns="http://schemas.openxmlformats.org/spreadsheetml/2006/main" count="1331" uniqueCount="592">
  <si>
    <t>地下二层电梯间部分</t>
  </si>
  <si>
    <t>类型</t>
    <phoneticPr fontId="1" type="noConversion"/>
  </si>
  <si>
    <t xml:space="preserve">楼号   </t>
    <phoneticPr fontId="1" type="noConversion"/>
  </si>
  <si>
    <t xml:space="preserve">  地上/地下层数</t>
    <phoneticPr fontId="1" type="noConversion"/>
  </si>
  <si>
    <t>人放出口地上面积㎡</t>
    <phoneticPr fontId="1" type="noConversion"/>
  </si>
  <si>
    <t>地下建筑面积    ㎡</t>
    <phoneticPr fontId="1" type="noConversion"/>
  </si>
  <si>
    <t>总户数</t>
    <phoneticPr fontId="1" type="noConversion"/>
  </si>
  <si>
    <t>备注（全部为老楼号）</t>
    <phoneticPr fontId="1" type="noConversion"/>
  </si>
  <si>
    <t>物业构成明细</t>
    <phoneticPr fontId="1" type="noConversion"/>
  </si>
  <si>
    <t>名称\楼号</t>
  </si>
  <si>
    <t>11号院1号楼</t>
  </si>
  <si>
    <t>11号院2号楼</t>
  </si>
  <si>
    <t>11号院3号楼</t>
  </si>
  <si>
    <t>11号4号楼</t>
  </si>
  <si>
    <t>11号院5号楼</t>
  </si>
  <si>
    <t>11号院6号楼</t>
  </si>
  <si>
    <t>11号院7号楼</t>
  </si>
  <si>
    <t>11号院8号楼</t>
  </si>
  <si>
    <t>10号院3号楼</t>
  </si>
  <si>
    <t>10号院4号楼</t>
  </si>
  <si>
    <t>10号院7号楼</t>
  </si>
  <si>
    <t>10号院8号楼</t>
  </si>
  <si>
    <t>手动报警器</t>
  </si>
  <si>
    <t>烟感</t>
  </si>
  <si>
    <t>侯梯厅楼道灯</t>
  </si>
  <si>
    <t>走廊灯</t>
  </si>
  <si>
    <t>设备门</t>
  </si>
  <si>
    <t>走廊门</t>
  </si>
  <si>
    <t>消火栓</t>
  </si>
  <si>
    <t>百叶窗</t>
  </si>
  <si>
    <t>声控开关</t>
  </si>
  <si>
    <t>闭门器</t>
  </si>
  <si>
    <t>门把手</t>
  </si>
  <si>
    <t>窗户把手</t>
  </si>
  <si>
    <t>电井灯</t>
  </si>
  <si>
    <t>安全出口</t>
  </si>
  <si>
    <t>物业共用设施设备明细</t>
  </si>
  <si>
    <t>一、理工睿府：</t>
  </si>
  <si>
    <t>二、书香商业：</t>
  </si>
  <si>
    <t>三、理工、书香共用设备设备：</t>
  </si>
  <si>
    <r>
      <t>1、低压配电柜设备：</t>
    </r>
    <r>
      <rPr>
        <sz val="11"/>
        <color theme="1"/>
        <rFont val="Calibri"/>
        <family val="2"/>
      </rPr>
      <t>54</t>
    </r>
    <r>
      <rPr>
        <sz val="11"/>
        <color theme="1"/>
        <rFont val="宋体"/>
        <family val="3"/>
        <charset val="134"/>
      </rPr>
      <t>部；</t>
    </r>
  </si>
  <si>
    <r>
      <t>2、电梯设备：</t>
    </r>
    <r>
      <rPr>
        <sz val="11"/>
        <color theme="1"/>
        <rFont val="Calibri"/>
        <family val="2"/>
      </rPr>
      <t>48</t>
    </r>
    <r>
      <rPr>
        <sz val="11"/>
        <color theme="1"/>
        <rFont val="宋体"/>
        <family val="3"/>
        <charset val="134"/>
      </rPr>
      <t>部；</t>
    </r>
  </si>
  <si>
    <r>
      <t>3、风机设备：</t>
    </r>
    <r>
      <rPr>
        <sz val="11"/>
        <color theme="1"/>
        <rFont val="Calibri"/>
        <family val="2"/>
      </rPr>
      <t>48</t>
    </r>
    <r>
      <rPr>
        <sz val="11"/>
        <color theme="1"/>
        <rFont val="宋体"/>
        <family val="3"/>
        <charset val="134"/>
      </rPr>
      <t>部；</t>
    </r>
  </si>
  <si>
    <r>
      <t>1、低压配电室设备：</t>
    </r>
    <r>
      <rPr>
        <sz val="11"/>
        <color theme="1"/>
        <rFont val="Calibri"/>
        <family val="2"/>
      </rPr>
      <t>49</t>
    </r>
    <r>
      <rPr>
        <sz val="11"/>
        <color theme="1"/>
        <rFont val="宋体"/>
        <family val="3"/>
        <charset val="134"/>
      </rPr>
      <t>部；</t>
    </r>
  </si>
  <si>
    <r>
      <t>1、生活水泵设备：</t>
    </r>
    <r>
      <rPr>
        <sz val="11"/>
        <color theme="1"/>
        <rFont val="Calibri"/>
        <family val="2"/>
      </rPr>
      <t>4</t>
    </r>
    <r>
      <rPr>
        <sz val="11"/>
        <color theme="1"/>
        <rFont val="宋体"/>
        <family val="3"/>
        <charset val="134"/>
      </rPr>
      <t>组</t>
    </r>
    <r>
      <rPr>
        <sz val="11"/>
        <color theme="1"/>
        <rFont val="Calibri"/>
        <family val="2"/>
      </rPr>
      <t>8</t>
    </r>
    <r>
      <rPr>
        <sz val="11"/>
        <color theme="1"/>
        <rFont val="宋体"/>
        <family val="3"/>
        <charset val="134"/>
      </rPr>
      <t>台（位于</t>
    </r>
    <r>
      <rPr>
        <sz val="11"/>
        <color theme="1"/>
        <rFont val="Calibri"/>
        <family val="2"/>
      </rPr>
      <t>10</t>
    </r>
    <r>
      <rPr>
        <sz val="11"/>
        <color theme="1"/>
        <rFont val="宋体"/>
        <family val="3"/>
        <charset val="134"/>
      </rPr>
      <t>号院</t>
    </r>
    <r>
      <rPr>
        <sz val="11"/>
        <color theme="1"/>
        <rFont val="Calibri"/>
        <family val="2"/>
      </rPr>
      <t>2</t>
    </r>
    <r>
      <rPr>
        <sz val="11"/>
        <color theme="1"/>
        <rFont val="宋体"/>
        <family val="3"/>
        <charset val="134"/>
      </rPr>
      <t>号楼</t>
    </r>
    <r>
      <rPr>
        <sz val="11"/>
        <color theme="1"/>
        <rFont val="Calibri"/>
        <family val="2"/>
      </rPr>
      <t>B2</t>
    </r>
    <r>
      <rPr>
        <sz val="11"/>
        <color theme="1"/>
        <rFont val="宋体"/>
        <family val="3"/>
        <charset val="134"/>
      </rPr>
      <t>层）；</t>
    </r>
  </si>
  <si>
    <t xml:space="preserve"> 总建筑面积㎡  </t>
    <phoneticPr fontId="1" type="noConversion"/>
  </si>
  <si>
    <t>地上建筑面积㎡</t>
    <phoneticPr fontId="1" type="noConversion"/>
  </si>
  <si>
    <t>住宅建筑面积㎡</t>
    <phoneticPr fontId="1" type="noConversion"/>
  </si>
  <si>
    <t>商业金融地上面积㎡</t>
    <phoneticPr fontId="1" type="noConversion"/>
  </si>
  <si>
    <t>商务办公地上面积㎡</t>
    <phoneticPr fontId="1" type="noConversion"/>
  </si>
  <si>
    <t>配套地上面积㎡</t>
    <phoneticPr fontId="1" type="noConversion"/>
  </si>
  <si>
    <t>西区</t>
    <phoneticPr fontId="1" type="noConversion"/>
  </si>
  <si>
    <t>1#住宅楼</t>
    <phoneticPr fontId="1" type="noConversion"/>
  </si>
  <si>
    <t>16/-1</t>
    <phoneticPr fontId="1" type="noConversion"/>
  </si>
  <si>
    <t>含卫生服务站100㎡，物业管理用房150㎡，文化活动站550㎡</t>
    <phoneticPr fontId="1" type="noConversion"/>
  </si>
  <si>
    <t>2#住宅楼</t>
    <phoneticPr fontId="1" type="noConversion"/>
  </si>
  <si>
    <t>含社区服务中心160㎡，居委会190㎡，文化活动站450㎡</t>
    <phoneticPr fontId="1" type="noConversion"/>
  </si>
  <si>
    <t>3#住宅楼</t>
    <phoneticPr fontId="1" type="noConversion"/>
  </si>
  <si>
    <t>4#住宅楼</t>
    <phoneticPr fontId="1" type="noConversion"/>
  </si>
  <si>
    <t>20/-1</t>
    <phoneticPr fontId="1" type="noConversion"/>
  </si>
  <si>
    <t>5#住宅楼</t>
    <phoneticPr fontId="1" type="noConversion"/>
  </si>
  <si>
    <t>16/-2</t>
    <phoneticPr fontId="1" type="noConversion"/>
  </si>
  <si>
    <t>地下二层电梯间部分</t>
    <phoneticPr fontId="1" type="noConversion"/>
  </si>
  <si>
    <t>6#住宅楼</t>
    <phoneticPr fontId="1" type="noConversion"/>
  </si>
  <si>
    <t>20/-2</t>
    <phoneticPr fontId="1" type="noConversion"/>
  </si>
  <si>
    <t>7#住宅楼</t>
    <phoneticPr fontId="1" type="noConversion"/>
  </si>
  <si>
    <t>18/-2</t>
    <phoneticPr fontId="1" type="noConversion"/>
  </si>
  <si>
    <t>8#住宅楼</t>
    <phoneticPr fontId="1" type="noConversion"/>
  </si>
  <si>
    <t>18/-1</t>
    <phoneticPr fontId="1" type="noConversion"/>
  </si>
  <si>
    <t>13#商务办公</t>
    <phoneticPr fontId="1" type="noConversion"/>
  </si>
  <si>
    <t>15/-1</t>
    <phoneticPr fontId="1" type="noConversion"/>
  </si>
  <si>
    <t>21#商业金融、地下锅炉房、电话网络机房、有线电视光电转换间</t>
    <phoneticPr fontId="1" type="noConversion"/>
  </si>
  <si>
    <t>2/-1</t>
    <phoneticPr fontId="1" type="noConversion"/>
  </si>
  <si>
    <t>1#车库、西、变电室</t>
    <phoneticPr fontId="1" type="noConversion"/>
  </si>
  <si>
    <t>1/-1</t>
    <phoneticPr fontId="1" type="noConversion"/>
  </si>
  <si>
    <t>人防出口1：17.97㎡，人防出口2：28.64㎡，人防出口3：17.6㎡</t>
    <phoneticPr fontId="1" type="noConversion"/>
  </si>
  <si>
    <t>小计</t>
    <phoneticPr fontId="1" type="noConversion"/>
  </si>
  <si>
    <t>东区</t>
    <phoneticPr fontId="1" type="noConversion"/>
  </si>
  <si>
    <t>9#住宅楼</t>
    <phoneticPr fontId="1" type="noConversion"/>
  </si>
  <si>
    <t>2-16/-1</t>
    <phoneticPr fontId="1" type="noConversion"/>
  </si>
  <si>
    <t>含配套商业1000㎡，消防安全控制室111.03㎡</t>
    <phoneticPr fontId="1" type="noConversion"/>
  </si>
  <si>
    <t>10#住宅楼</t>
    <phoneticPr fontId="1" type="noConversion"/>
  </si>
  <si>
    <t>11#住宅楼</t>
    <phoneticPr fontId="1" type="noConversion"/>
  </si>
  <si>
    <t>12#住宅楼</t>
    <phoneticPr fontId="1" type="noConversion"/>
  </si>
  <si>
    <t>14#商务办公</t>
    <phoneticPr fontId="1" type="noConversion"/>
  </si>
  <si>
    <t>15/-2</t>
    <phoneticPr fontId="1" type="noConversion"/>
  </si>
  <si>
    <t>地下为汽车库</t>
    <phoneticPr fontId="1" type="noConversion"/>
  </si>
  <si>
    <t>15#商务办公、商业金融</t>
    <phoneticPr fontId="1" type="noConversion"/>
  </si>
  <si>
    <t>2-15/-2</t>
    <phoneticPr fontId="1" type="noConversion"/>
  </si>
  <si>
    <t>16#商务办公、商业金融</t>
    <phoneticPr fontId="1" type="noConversion"/>
  </si>
  <si>
    <t>17#商务办公、商业金融</t>
    <phoneticPr fontId="1" type="noConversion"/>
  </si>
  <si>
    <t>2-18/-2</t>
    <phoneticPr fontId="1" type="noConversion"/>
  </si>
  <si>
    <t>18#商业金融、地下水泵房</t>
    <phoneticPr fontId="1" type="noConversion"/>
  </si>
  <si>
    <t>2/-2</t>
    <phoneticPr fontId="1" type="noConversion"/>
  </si>
  <si>
    <t>19#商业金融</t>
    <phoneticPr fontId="1" type="noConversion"/>
  </si>
  <si>
    <t>20#商业金融</t>
    <phoneticPr fontId="1" type="noConversion"/>
  </si>
  <si>
    <t>2#车库（东）变电室</t>
    <phoneticPr fontId="1" type="noConversion"/>
  </si>
  <si>
    <t>1/-2</t>
    <phoneticPr fontId="1" type="noConversion"/>
  </si>
  <si>
    <t>人防出口1：19.43㎡，人防出口2：19.39㎡，人防出口3：18.38㎡，人防出口4：21.76㎡，人防出口5：20.35㎡</t>
    <phoneticPr fontId="1" type="noConversion"/>
  </si>
  <si>
    <t>合计</t>
    <phoneticPr fontId="1" type="noConversion"/>
  </si>
  <si>
    <t>附件二：物业构成明细</t>
    <phoneticPr fontId="1" type="noConversion"/>
  </si>
  <si>
    <t>附件三：物业共用部位明细</t>
    <phoneticPr fontId="1" type="noConversion"/>
  </si>
  <si>
    <t>其他服务事项</t>
  </si>
  <si>
    <t>序号</t>
  </si>
  <si>
    <t>维修项目</t>
  </si>
  <si>
    <t>单位</t>
  </si>
  <si>
    <t>收费标准</t>
  </si>
  <si>
    <t>说明</t>
  </si>
  <si>
    <t>换灯泡、灯管</t>
  </si>
  <si>
    <t>个</t>
  </si>
  <si>
    <t>10元</t>
  </si>
  <si>
    <t>更换材料业主提供</t>
  </si>
  <si>
    <t>检查线路（未改动）</t>
  </si>
  <si>
    <t>处</t>
  </si>
  <si>
    <t>50元起</t>
  </si>
  <si>
    <t>根据维修难度商定（不含材料）</t>
  </si>
  <si>
    <t>检查线路（已改动）</t>
  </si>
  <si>
    <t>100元起</t>
  </si>
  <si>
    <t>吸顶灯安装</t>
  </si>
  <si>
    <t>30-50元</t>
  </si>
  <si>
    <t>插座移位（明装线盒）</t>
  </si>
  <si>
    <t>根据维修难度商定</t>
  </si>
  <si>
    <t>安装日光灯</t>
  </si>
  <si>
    <t>组</t>
  </si>
  <si>
    <t>60元起</t>
  </si>
  <si>
    <t>更换开关</t>
  </si>
  <si>
    <t>不含材料</t>
  </si>
  <si>
    <t>更换电线</t>
  </si>
  <si>
    <t>米</t>
  </si>
  <si>
    <t>室内空开更换</t>
  </si>
  <si>
    <t>50元</t>
  </si>
  <si>
    <t>更换水龙头</t>
  </si>
  <si>
    <t>10-30元</t>
  </si>
  <si>
    <t>更换上水软管</t>
  </si>
  <si>
    <t>根</t>
  </si>
  <si>
    <t>20元</t>
  </si>
  <si>
    <t>每根（不含材料）</t>
  </si>
  <si>
    <t>更换八字阀</t>
  </si>
  <si>
    <t>30元</t>
  </si>
  <si>
    <t>取断丝</t>
  </si>
  <si>
    <t>修铝塑管接头或换接头</t>
  </si>
  <si>
    <t>不含材料费</t>
  </si>
  <si>
    <t>拆装脸盆</t>
  </si>
  <si>
    <t>根据维修难度商定（不含材料费）</t>
  </si>
  <si>
    <t>改水管道</t>
  </si>
  <si>
    <t>100起价（不含材料费）</t>
  </si>
  <si>
    <t>安装热水器塑料管</t>
  </si>
  <si>
    <t>疏通洗菜盆、洗脸盆下水软管</t>
  </si>
  <si>
    <t>柜子开孔</t>
  </si>
  <si>
    <t>打玻璃胶</t>
  </si>
  <si>
    <t>瓶</t>
  </si>
  <si>
    <t>35元</t>
  </si>
  <si>
    <t>修窗户</t>
  </si>
  <si>
    <t>扇</t>
  </si>
  <si>
    <t>开关不严调试（不含材料费）</t>
  </si>
  <si>
    <t>更换入户阀门</t>
  </si>
  <si>
    <t>疏通马桶</t>
  </si>
  <si>
    <t>根据维修难度商定（疏通马桶需要拆装的，根据另行议价）</t>
  </si>
  <si>
    <t>插水卡</t>
  </si>
  <si>
    <t>次</t>
  </si>
  <si>
    <t>5元</t>
  </si>
  <si>
    <t>第一次免费</t>
  </si>
  <si>
    <t>插电卡</t>
  </si>
  <si>
    <t>地漏疏通</t>
  </si>
  <si>
    <t>使用疏通机</t>
  </si>
  <si>
    <t>不使用疏通机</t>
  </si>
  <si>
    <t>打孔（墙面）</t>
  </si>
  <si>
    <t>10元起</t>
  </si>
  <si>
    <t>打空调孔</t>
  </si>
  <si>
    <t>打燃气热水器孔</t>
  </si>
  <si>
    <t>纱窗维修</t>
  </si>
  <si>
    <t>50起</t>
  </si>
  <si>
    <t>附件五：双方约定其他的服务事项和标准</t>
    <phoneticPr fontId="1" type="noConversion"/>
  </si>
  <si>
    <t>2.超出以上范围的维修，按实际情况经物业与业主协商，物业可以委托第三方进行维修，产生的各项费用由业主自行承担。</t>
  </si>
  <si>
    <t xml:space="preserve"> </t>
  </si>
  <si>
    <t>购入日期</t>
  </si>
  <si>
    <t>品名</t>
  </si>
  <si>
    <t>型号</t>
  </si>
  <si>
    <t>数量</t>
  </si>
  <si>
    <t>单价</t>
  </si>
  <si>
    <t>合价</t>
  </si>
  <si>
    <t>使用部门</t>
  </si>
  <si>
    <t>使用人</t>
  </si>
  <si>
    <t>签字</t>
  </si>
  <si>
    <t>资产编号</t>
  </si>
  <si>
    <t>2014.08.02</t>
  </si>
  <si>
    <t>帅康热水器</t>
  </si>
  <si>
    <t>DSF-80JBC\A</t>
  </si>
  <si>
    <t>台</t>
  </si>
  <si>
    <t>办公室</t>
  </si>
  <si>
    <t>张江涛</t>
  </si>
  <si>
    <t>美的冰箱</t>
  </si>
  <si>
    <t>BCD-216SM太空银</t>
  </si>
  <si>
    <t>王艳红</t>
  </si>
  <si>
    <t>志高空调</t>
  </si>
  <si>
    <t>KFR-35G/C94+N3</t>
  </si>
  <si>
    <t>尼康数码相机</t>
  </si>
  <si>
    <t>L830</t>
  </si>
  <si>
    <t>2014.07.01</t>
  </si>
  <si>
    <t>清华同方精锐X802p-b300</t>
  </si>
  <si>
    <t>四核i5-3350p 4G 1TB 2G独显 DVD</t>
  </si>
  <si>
    <t>客服部</t>
  </si>
  <si>
    <t>工程部</t>
  </si>
  <si>
    <t>李加琪</t>
  </si>
  <si>
    <t>爱普生1600KIII打印机</t>
  </si>
  <si>
    <t>宏基SQX4610 546N台式机</t>
  </si>
  <si>
    <t>X4610/4G/1TB/21.5寸/DVDR</t>
  </si>
  <si>
    <t>孔德慧</t>
  </si>
  <si>
    <t>财务部</t>
  </si>
  <si>
    <t>贾昌兰</t>
  </si>
  <si>
    <t>爱普生630K打印机</t>
  </si>
  <si>
    <t>佳能4890黑白激光多功能一体机</t>
  </si>
  <si>
    <t>打印、复印、扫描、传真、自动双面</t>
  </si>
  <si>
    <t>公用</t>
  </si>
  <si>
    <t>2015.05.13</t>
  </si>
  <si>
    <t>宏基SQX4630 546N台式机</t>
  </si>
  <si>
    <t>孔德新</t>
  </si>
  <si>
    <t>2015.07.20</t>
  </si>
  <si>
    <t>惠普P1020激光打印机</t>
  </si>
  <si>
    <t>2015.08.20</t>
  </si>
  <si>
    <t>大力管道清理机（小）</t>
  </si>
  <si>
    <t>大力管道清理机（大）</t>
  </si>
  <si>
    <t>电锤</t>
  </si>
  <si>
    <t>电焊机（带把线）</t>
  </si>
  <si>
    <t>污水泵</t>
  </si>
  <si>
    <t>7T/16</t>
  </si>
  <si>
    <t>2015.09.01</t>
  </si>
  <si>
    <t>办公室装修费用</t>
  </si>
  <si>
    <t>格力空调</t>
  </si>
  <si>
    <t>1P</t>
  </si>
  <si>
    <t>1.5P</t>
  </si>
  <si>
    <t>累     计</t>
  </si>
  <si>
    <t>附件六：固定资产明细</t>
    <phoneticPr fontId="1" type="noConversion"/>
  </si>
  <si>
    <r>
      <t>20元</t>
    </r>
    <r>
      <rPr>
        <sz val="10"/>
        <color theme="1"/>
        <rFont val="Times New Roman"/>
        <family val="1"/>
      </rPr>
      <t>/</t>
    </r>
    <r>
      <rPr>
        <sz val="10"/>
        <color theme="1"/>
        <rFont val="宋体"/>
        <family val="3"/>
        <charset val="134"/>
      </rPr>
      <t>个</t>
    </r>
  </si>
  <si>
    <r>
      <t>50元</t>
    </r>
    <r>
      <rPr>
        <sz val="10"/>
        <color theme="1"/>
        <rFont val="Times New Roman"/>
        <family val="1"/>
      </rPr>
      <t>/</t>
    </r>
    <r>
      <rPr>
        <sz val="10"/>
        <color theme="1"/>
        <rFont val="宋体"/>
        <family val="3"/>
        <charset val="134"/>
      </rPr>
      <t>米</t>
    </r>
  </si>
  <si>
    <r>
      <t>注：</t>
    </r>
    <r>
      <rPr>
        <sz val="10"/>
        <color theme="1"/>
        <rFont val="Times New Roman"/>
        <family val="1"/>
      </rPr>
      <t>1.</t>
    </r>
    <r>
      <rPr>
        <sz val="10"/>
        <color theme="1"/>
        <rFont val="宋体"/>
        <family val="3"/>
        <charset val="134"/>
      </rPr>
      <t>业主可以自由选择室内维修是否由物业维修。</t>
    </r>
  </si>
  <si>
    <t>单位:北京方庄物业管理有限责任公司第十分公司                                                          日期：2015.12.28</t>
    <phoneticPr fontId="1" type="noConversion"/>
  </si>
  <si>
    <t>附件四：物业共用设施设备明细</t>
  </si>
  <si>
    <r>
      <t>2、电梯设备：</t>
    </r>
    <r>
      <rPr>
        <sz val="11"/>
        <color theme="1"/>
        <rFont val="Calibri"/>
        <family val="2"/>
      </rPr>
      <t>16</t>
    </r>
    <r>
      <rPr>
        <sz val="11"/>
        <color theme="1"/>
        <rFont val="宋体"/>
        <family val="3"/>
        <charset val="134"/>
      </rPr>
      <t>部；</t>
    </r>
  </si>
  <si>
    <r>
      <t>3、风机设备：</t>
    </r>
    <r>
      <rPr>
        <sz val="11"/>
        <color theme="1"/>
        <rFont val="Calibri"/>
        <family val="2"/>
      </rPr>
      <t>18</t>
    </r>
    <r>
      <rPr>
        <sz val="11"/>
        <color theme="1"/>
        <rFont val="宋体"/>
        <family val="3"/>
        <charset val="134"/>
      </rPr>
      <t>部；</t>
    </r>
  </si>
  <si>
    <r>
      <t>2、水泵控制柜设备：生活水泵控制柜（</t>
    </r>
    <r>
      <rPr>
        <sz val="11"/>
        <color theme="1"/>
        <rFont val="Calibri"/>
        <family val="2"/>
      </rPr>
      <t>4</t>
    </r>
    <r>
      <rPr>
        <sz val="11"/>
        <color theme="1"/>
        <rFont val="宋体"/>
        <family val="3"/>
        <charset val="134"/>
      </rPr>
      <t>部）、中水水泵控制柜（</t>
    </r>
    <r>
      <rPr>
        <sz val="11"/>
        <color theme="1"/>
        <rFont val="Calibri"/>
        <family val="2"/>
      </rPr>
      <t>2</t>
    </r>
    <r>
      <rPr>
        <sz val="11"/>
        <color theme="1"/>
        <rFont val="宋体"/>
        <family val="3"/>
        <charset val="134"/>
      </rPr>
      <t>部）、消防喷淋水泵控制柜（</t>
    </r>
    <r>
      <rPr>
        <sz val="11"/>
        <color theme="1"/>
        <rFont val="Calibri"/>
        <family val="2"/>
      </rPr>
      <t>2</t>
    </r>
    <r>
      <rPr>
        <sz val="11"/>
        <color theme="1"/>
        <rFont val="宋体"/>
        <family val="3"/>
        <charset val="134"/>
      </rPr>
      <t>部）、消防喷雾水泵控制柜（</t>
    </r>
    <r>
      <rPr>
        <sz val="11"/>
        <color theme="1"/>
        <rFont val="Calibri"/>
        <family val="2"/>
      </rPr>
      <t>1</t>
    </r>
    <r>
      <rPr>
        <sz val="11"/>
        <color theme="1"/>
        <rFont val="宋体"/>
        <family val="3"/>
        <charset val="134"/>
      </rPr>
      <t>部）、消防消火栓控制柜（</t>
    </r>
    <r>
      <rPr>
        <sz val="11"/>
        <color theme="1"/>
        <rFont val="Calibri"/>
        <family val="2"/>
      </rPr>
      <t>2</t>
    </r>
    <r>
      <rPr>
        <sz val="11"/>
        <color theme="1"/>
        <rFont val="宋体"/>
        <family val="3"/>
        <charset val="134"/>
      </rPr>
      <t>部）；</t>
    </r>
  </si>
  <si>
    <r>
      <t>3、水箱设备：中水水箱</t>
    </r>
    <r>
      <rPr>
        <sz val="11"/>
        <color theme="1"/>
        <rFont val="Calibri"/>
        <family val="2"/>
      </rPr>
      <t>1</t>
    </r>
    <r>
      <rPr>
        <sz val="11"/>
        <color theme="1"/>
        <rFont val="宋体"/>
        <family val="3"/>
        <charset val="134"/>
      </rPr>
      <t>个（位于</t>
    </r>
    <r>
      <rPr>
        <sz val="11"/>
        <color theme="1"/>
        <rFont val="Calibri"/>
        <family val="2"/>
      </rPr>
      <t>10</t>
    </r>
    <r>
      <rPr>
        <sz val="11"/>
        <color theme="1"/>
        <rFont val="宋体"/>
        <family val="3"/>
        <charset val="134"/>
      </rPr>
      <t>号院</t>
    </r>
    <r>
      <rPr>
        <sz val="11"/>
        <color theme="1"/>
        <rFont val="Calibri"/>
        <family val="2"/>
      </rPr>
      <t>2</t>
    </r>
    <r>
      <rPr>
        <sz val="11"/>
        <color theme="1"/>
        <rFont val="宋体"/>
        <family val="3"/>
        <charset val="134"/>
      </rPr>
      <t>号楼</t>
    </r>
    <r>
      <rPr>
        <sz val="11"/>
        <color theme="1"/>
        <rFont val="Calibri"/>
        <family val="2"/>
      </rPr>
      <t>B2</t>
    </r>
    <r>
      <rPr>
        <sz val="11"/>
        <color theme="1"/>
        <rFont val="宋体"/>
        <family val="3"/>
        <charset val="134"/>
      </rPr>
      <t>层中水泵房内）、消防水箱</t>
    </r>
    <r>
      <rPr>
        <sz val="11"/>
        <color theme="1"/>
        <rFont val="Calibri"/>
        <family val="2"/>
      </rPr>
      <t>2</t>
    </r>
    <r>
      <rPr>
        <sz val="11"/>
        <color theme="1"/>
        <rFont val="宋体"/>
        <family val="3"/>
        <charset val="134"/>
      </rPr>
      <t>个（高位水箱位于</t>
    </r>
    <r>
      <rPr>
        <sz val="11"/>
        <color theme="1"/>
        <rFont val="Calibri"/>
        <family val="2"/>
      </rPr>
      <t>10</t>
    </r>
    <r>
      <rPr>
        <sz val="11"/>
        <color theme="1"/>
        <rFont val="宋体"/>
        <family val="3"/>
        <charset val="134"/>
      </rPr>
      <t>号院</t>
    </r>
    <r>
      <rPr>
        <sz val="11"/>
        <color theme="1"/>
        <rFont val="Calibri"/>
        <family val="2"/>
      </rPr>
      <t>6</t>
    </r>
    <r>
      <rPr>
        <sz val="11"/>
        <color theme="1"/>
        <rFont val="宋体"/>
        <family val="3"/>
        <charset val="134"/>
      </rPr>
      <t>楼楼顶，地位水箱位于</t>
    </r>
    <r>
      <rPr>
        <sz val="11"/>
        <color theme="1"/>
        <rFont val="Calibri"/>
        <family val="2"/>
      </rPr>
      <t>10</t>
    </r>
    <r>
      <rPr>
        <sz val="11"/>
        <color theme="1"/>
        <rFont val="宋体"/>
        <family val="3"/>
        <charset val="134"/>
      </rPr>
      <t>号院</t>
    </r>
    <r>
      <rPr>
        <sz val="11"/>
        <color theme="1"/>
        <rFont val="Calibri"/>
        <family val="2"/>
      </rPr>
      <t>2</t>
    </r>
    <r>
      <rPr>
        <sz val="11"/>
        <color theme="1"/>
        <rFont val="宋体"/>
        <family val="3"/>
        <charset val="134"/>
      </rPr>
      <t>号楼</t>
    </r>
    <r>
      <rPr>
        <sz val="11"/>
        <color theme="1"/>
        <rFont val="Calibri"/>
        <family val="2"/>
      </rPr>
      <t>B2</t>
    </r>
    <r>
      <rPr>
        <sz val="11"/>
        <color theme="1"/>
        <rFont val="宋体"/>
        <family val="3"/>
        <charset val="134"/>
      </rPr>
      <t>层）；</t>
    </r>
  </si>
  <si>
    <r>
      <t>4、稳压泵设备：</t>
    </r>
    <r>
      <rPr>
        <sz val="11"/>
        <color theme="1"/>
        <rFont val="Calibri"/>
        <family val="2"/>
      </rPr>
      <t>2</t>
    </r>
    <r>
      <rPr>
        <sz val="11"/>
        <color theme="1"/>
        <rFont val="宋体"/>
        <family val="3"/>
        <charset val="134"/>
      </rPr>
      <t>台（位于</t>
    </r>
    <r>
      <rPr>
        <sz val="11"/>
        <color theme="1"/>
        <rFont val="Calibri"/>
        <family val="2"/>
      </rPr>
      <t>10</t>
    </r>
    <r>
      <rPr>
        <sz val="11"/>
        <color theme="1"/>
        <rFont val="宋体"/>
        <family val="3"/>
        <charset val="134"/>
      </rPr>
      <t>号院</t>
    </r>
    <r>
      <rPr>
        <sz val="11"/>
        <color theme="1"/>
        <rFont val="Calibri"/>
        <family val="2"/>
      </rPr>
      <t>6</t>
    </r>
    <r>
      <rPr>
        <sz val="11"/>
        <color theme="1"/>
        <rFont val="宋体"/>
        <family val="3"/>
        <charset val="134"/>
      </rPr>
      <t>号楼楼顶水箱间内）；</t>
    </r>
  </si>
  <si>
    <r>
      <t>5、消防水泵设备：喷淋泵：</t>
    </r>
    <r>
      <rPr>
        <sz val="11"/>
        <color theme="1"/>
        <rFont val="Calibri"/>
        <family val="2"/>
      </rPr>
      <t>2</t>
    </r>
    <r>
      <rPr>
        <sz val="11"/>
        <color theme="1"/>
        <rFont val="宋体"/>
        <family val="3"/>
        <charset val="134"/>
      </rPr>
      <t>台，喷雾泵：</t>
    </r>
    <r>
      <rPr>
        <sz val="11"/>
        <color theme="1"/>
        <rFont val="Calibri"/>
        <family val="2"/>
      </rPr>
      <t>2</t>
    </r>
    <r>
      <rPr>
        <sz val="11"/>
        <color theme="1"/>
        <rFont val="宋体"/>
        <family val="3"/>
        <charset val="134"/>
      </rPr>
      <t>台，消火栓泵：</t>
    </r>
    <r>
      <rPr>
        <sz val="11"/>
        <color theme="1"/>
        <rFont val="Calibri"/>
        <family val="2"/>
      </rPr>
      <t>2</t>
    </r>
    <r>
      <rPr>
        <sz val="11"/>
        <color theme="1"/>
        <rFont val="宋体"/>
        <family val="3"/>
        <charset val="134"/>
      </rPr>
      <t>台（位于</t>
    </r>
    <r>
      <rPr>
        <sz val="11"/>
        <color theme="1"/>
        <rFont val="Calibri"/>
        <family val="2"/>
      </rPr>
      <t>10</t>
    </r>
    <r>
      <rPr>
        <sz val="11"/>
        <color theme="1"/>
        <rFont val="宋体"/>
        <family val="3"/>
        <charset val="134"/>
      </rPr>
      <t>号院</t>
    </r>
    <r>
      <rPr>
        <sz val="11"/>
        <color theme="1"/>
        <rFont val="Calibri"/>
        <family val="2"/>
      </rPr>
      <t>2</t>
    </r>
    <r>
      <rPr>
        <sz val="11"/>
        <color theme="1"/>
        <rFont val="宋体"/>
        <family val="3"/>
        <charset val="134"/>
      </rPr>
      <t>号楼</t>
    </r>
    <r>
      <rPr>
        <sz val="11"/>
        <color theme="1"/>
        <rFont val="Calibri"/>
        <family val="2"/>
      </rPr>
      <t>B2</t>
    </r>
    <r>
      <rPr>
        <sz val="11"/>
        <color theme="1"/>
        <rFont val="宋体"/>
        <family val="3"/>
        <charset val="134"/>
      </rPr>
      <t>层）；</t>
    </r>
  </si>
  <si>
    <r>
      <t>6、中水水泵设备：</t>
    </r>
    <r>
      <rPr>
        <sz val="11"/>
        <color theme="1"/>
        <rFont val="Calibri"/>
        <family val="2"/>
      </rPr>
      <t>2</t>
    </r>
    <r>
      <rPr>
        <sz val="11"/>
        <color theme="1"/>
        <rFont val="宋体"/>
        <family val="3"/>
        <charset val="134"/>
      </rPr>
      <t>组</t>
    </r>
    <r>
      <rPr>
        <sz val="11"/>
        <color theme="1"/>
        <rFont val="Calibri"/>
        <family val="2"/>
      </rPr>
      <t>6</t>
    </r>
    <r>
      <rPr>
        <sz val="11"/>
        <color theme="1"/>
        <rFont val="宋体"/>
        <family val="3"/>
        <charset val="134"/>
      </rPr>
      <t>台（位于</t>
    </r>
    <r>
      <rPr>
        <sz val="11"/>
        <color theme="1"/>
        <rFont val="Calibri"/>
        <family val="2"/>
      </rPr>
      <t>10</t>
    </r>
    <r>
      <rPr>
        <sz val="11"/>
        <color theme="1"/>
        <rFont val="宋体"/>
        <family val="3"/>
        <charset val="134"/>
      </rPr>
      <t>号院</t>
    </r>
    <r>
      <rPr>
        <sz val="11"/>
        <color theme="1"/>
        <rFont val="Calibri"/>
        <family val="2"/>
      </rPr>
      <t>2</t>
    </r>
    <r>
      <rPr>
        <sz val="11"/>
        <color theme="1"/>
        <rFont val="宋体"/>
        <family val="3"/>
        <charset val="134"/>
      </rPr>
      <t>号楼</t>
    </r>
    <r>
      <rPr>
        <sz val="11"/>
        <color theme="1"/>
        <rFont val="Calibri"/>
        <family val="2"/>
      </rPr>
      <t>B2</t>
    </r>
    <r>
      <rPr>
        <sz val="11"/>
        <color theme="1"/>
        <rFont val="宋体"/>
        <family val="3"/>
        <charset val="134"/>
      </rPr>
      <t>层）；</t>
    </r>
  </si>
  <si>
    <t>物业固定资产明细帐</t>
    <phoneticPr fontId="1" type="noConversion"/>
  </si>
  <si>
    <t>附件一：规划平面图</t>
    <phoneticPr fontId="1" type="noConversion"/>
  </si>
  <si>
    <t>规划平面图</t>
    <phoneticPr fontId="1" type="noConversion"/>
  </si>
  <si>
    <t>纸质板在物业</t>
    <phoneticPr fontId="1" type="noConversion"/>
  </si>
  <si>
    <t>景观元素索引图</t>
  </si>
  <si>
    <t>放线平面图</t>
  </si>
  <si>
    <t>标高、地形和排水平面图</t>
  </si>
  <si>
    <t>物料铺装图</t>
  </si>
  <si>
    <t>种植平面图</t>
  </si>
  <si>
    <t>种植苗木表</t>
  </si>
  <si>
    <t>局部平面图</t>
  </si>
  <si>
    <t>西地块北侧主入口放线平面图</t>
  </si>
  <si>
    <t>西地块北侧主入口竖向平面图</t>
  </si>
  <si>
    <t>西地块北侧主入口铺装平面图</t>
  </si>
  <si>
    <t>景观详图</t>
  </si>
  <si>
    <t>小院墙标准段详图</t>
  </si>
  <si>
    <t>矮墙一详图</t>
  </si>
  <si>
    <t>矮墙二详图</t>
  </si>
  <si>
    <t>矮墙三详图</t>
  </si>
  <si>
    <t>景墙一详图</t>
  </si>
  <si>
    <t>景墙二详图</t>
  </si>
  <si>
    <t>景墙三详图</t>
  </si>
  <si>
    <t>种植池二详图</t>
  </si>
  <si>
    <t>种植池五详图</t>
  </si>
  <si>
    <t>挡土矮墙详图</t>
  </si>
  <si>
    <t>隐形井盖及雨水篦子详图</t>
  </si>
  <si>
    <t>水</t>
  </si>
  <si>
    <t>浇灌给水设计说明及图例</t>
  </si>
  <si>
    <t>雨排水设计说明</t>
  </si>
  <si>
    <t>电</t>
  </si>
  <si>
    <t>电气设计说明及图例</t>
  </si>
  <si>
    <t>电气系统图</t>
  </si>
  <si>
    <t>电气布线平面图</t>
  </si>
  <si>
    <t>市政绿化</t>
  </si>
  <si>
    <t>封面</t>
  </si>
  <si>
    <t>图纸目录</t>
  </si>
  <si>
    <t>设计说明</t>
  </si>
  <si>
    <t>红外线市政路总平面图</t>
  </si>
  <si>
    <t>红外线市政路放线图</t>
  </si>
  <si>
    <t>红外线市政路竖向图</t>
  </si>
  <si>
    <t>红外线种植土及苗木表</t>
  </si>
  <si>
    <t>移交资料清单</t>
    <phoneticPr fontId="1" type="noConversion"/>
  </si>
  <si>
    <t>附加八：移交资料清单</t>
    <phoneticPr fontId="1" type="noConversion"/>
  </si>
  <si>
    <t>铺装详图7/15</t>
  </si>
  <si>
    <t>1）：总平面图。</t>
  </si>
  <si>
    <t>2）：分区索引图。</t>
  </si>
  <si>
    <t>3）：图例-物料。</t>
  </si>
  <si>
    <t>4）：图例-景观元素。</t>
  </si>
  <si>
    <t>景观元素索引图1/8</t>
  </si>
  <si>
    <t>景观元素索引图2/8</t>
  </si>
  <si>
    <t>景观元素索引图3/8</t>
  </si>
  <si>
    <t>景观廊架一详图1/5</t>
  </si>
  <si>
    <t>景观元素索引图4/8</t>
  </si>
  <si>
    <t>景观廊架一详图2/5</t>
  </si>
  <si>
    <t>景观廊架一详图3/5</t>
  </si>
  <si>
    <t>放线平面图1/8</t>
  </si>
  <si>
    <t>景观廊架一详图4/5</t>
  </si>
  <si>
    <t>放线平面图2/8</t>
  </si>
  <si>
    <t>景观廊架一详图5/5</t>
  </si>
  <si>
    <t>放线平面图3/8</t>
  </si>
  <si>
    <t>景观廊架二详图3/3</t>
  </si>
  <si>
    <t>放线平面图4/8</t>
  </si>
  <si>
    <t>景观廊架三详图1/2</t>
  </si>
  <si>
    <t>景观廊架三2/2</t>
  </si>
  <si>
    <t>竖向平面图1/8</t>
  </si>
  <si>
    <t>种植池一详图1/3</t>
  </si>
  <si>
    <t>竖向平面图2/8</t>
  </si>
  <si>
    <t>种植池一详图2/3</t>
  </si>
  <si>
    <t>竖向平面图3/8</t>
  </si>
  <si>
    <t>种植池一详图3/3</t>
  </si>
  <si>
    <t>竖向平面图4/8</t>
  </si>
  <si>
    <t>铺装物料索引图1/8</t>
  </si>
  <si>
    <t>铺装物料索引图2/8</t>
  </si>
  <si>
    <t>铺装物料索引图3/8</t>
  </si>
  <si>
    <t>铺装物料索引图4/8</t>
  </si>
  <si>
    <t>给水平面图1/8</t>
  </si>
  <si>
    <t>种植设计说明1/2</t>
  </si>
  <si>
    <t>给水平面图2/8</t>
  </si>
  <si>
    <t>种植设计说明2/2</t>
  </si>
  <si>
    <t>给水平面图3/8</t>
  </si>
  <si>
    <t>给水平面图4/8</t>
  </si>
  <si>
    <t>乔木种植平面图1/8</t>
  </si>
  <si>
    <t>排水平面图1/8</t>
  </si>
  <si>
    <t>乔木种植平面图2/8</t>
  </si>
  <si>
    <t>排水平面图2/8</t>
  </si>
  <si>
    <t>乔木种植平面图3/8</t>
  </si>
  <si>
    <t>排水平面图3/8</t>
  </si>
  <si>
    <t>乔木种植平面图4/8</t>
  </si>
  <si>
    <t>排水平面图4/8</t>
  </si>
  <si>
    <t>灌木、地被种植平面图1/8</t>
  </si>
  <si>
    <t>灌木、地被种植平面图2/8</t>
  </si>
  <si>
    <t>灌木、地被种植平面图3/8</t>
  </si>
  <si>
    <t>灌木、地被种植平面图4/8</t>
  </si>
  <si>
    <t>铺装详图1/15</t>
  </si>
  <si>
    <t>铺装详图2/15</t>
  </si>
  <si>
    <t>铺装详图3/15</t>
  </si>
  <si>
    <t>铺装详图4/15</t>
  </si>
  <si>
    <t>铺装详图5/15</t>
  </si>
  <si>
    <t>铺装详图6/15</t>
  </si>
  <si>
    <t>物业公共部位明细</t>
    <phoneticPr fontId="1" type="noConversion"/>
  </si>
  <si>
    <t>大区部分：</t>
    <phoneticPr fontId="1" type="noConversion"/>
  </si>
  <si>
    <t>项  目</t>
  </si>
  <si>
    <t>金额（元）</t>
  </si>
  <si>
    <t>说 明</t>
  </si>
  <si>
    <t>余  额（元）</t>
  </si>
  <si>
    <t>一</t>
  </si>
  <si>
    <t>园收入</t>
    <phoneticPr fontId="16" type="noConversion"/>
  </si>
  <si>
    <t>园区住宅实际应收入</t>
    <phoneticPr fontId="16" type="noConversion"/>
  </si>
  <si>
    <t>二</t>
  </si>
  <si>
    <t>物业企业酬金</t>
  </si>
  <si>
    <t>按10%计提</t>
  </si>
  <si>
    <t>三</t>
  </si>
  <si>
    <t>预留不可预见费</t>
    <phoneticPr fontId="16" type="noConversion"/>
  </si>
  <si>
    <t>五</t>
    <phoneticPr fontId="16" type="noConversion"/>
  </si>
  <si>
    <t>周期（年）</t>
  </si>
  <si>
    <t>住宅分摊比例按53%</t>
  </si>
  <si>
    <t>费用说明</t>
  </si>
  <si>
    <t>人工成本</t>
    <phoneticPr fontId="16" type="noConversion"/>
  </si>
  <si>
    <t>包含正式工、派遣工</t>
    <phoneticPr fontId="16" type="noConversion"/>
  </si>
  <si>
    <t>包含项目经理1名、办公室主任1名、客服主管1名、工程主管1名、财务主管1名、出纳1名、客服管理员4名、工程管理员1名、物业司机1名</t>
    <phoneticPr fontId="16" type="noConversion"/>
  </si>
  <si>
    <t>六</t>
    <phoneticPr fontId="16" type="noConversion"/>
  </si>
  <si>
    <t>周期（年）</t>
    <phoneticPr fontId="16" type="noConversion"/>
  </si>
  <si>
    <t>间接费</t>
  </si>
  <si>
    <t>包含办公费、办公用车保险、维保费、汽油费、固定资产折旧、装修费用分摊、使用费等相关费用</t>
    <phoneticPr fontId="16" type="noConversion"/>
  </si>
  <si>
    <t>七</t>
    <phoneticPr fontId="16" type="noConversion"/>
  </si>
  <si>
    <t>材料费</t>
  </si>
  <si>
    <t>融雪剂</t>
    <phoneticPr fontId="16" type="noConversion"/>
  </si>
  <si>
    <t>对讲机维修费</t>
  </si>
  <si>
    <t>22部对讲机维修、更换</t>
  </si>
  <si>
    <t>灭鼠</t>
    <phoneticPr fontId="16" type="noConversion"/>
  </si>
  <si>
    <t>环境消杀费</t>
  </si>
  <si>
    <t>38个生活垃圾桶周围灭杀蚊蝇、园区鼠药的布置</t>
  </si>
  <si>
    <t>弱电材料费</t>
  </si>
  <si>
    <t>24单元对讲门87个，监控探头，园区红外对射</t>
  </si>
  <si>
    <t>电梯材料费</t>
  </si>
  <si>
    <t>住宅共48部电梯*600元/部</t>
  </si>
  <si>
    <t>水泵材料费</t>
  </si>
  <si>
    <t>8台生活泵、2台消火栓泵、4台中水泵、2台喷淋泵、2台喷雾泵</t>
  </si>
  <si>
    <t>公共区域维修材料费</t>
  </si>
  <si>
    <t>门、窗、五金配件、墙砖、地砖、灯、电器配件等</t>
  </si>
  <si>
    <t>路灯材料费</t>
  </si>
  <si>
    <t>344路灯更换灯、及相关设备</t>
  </si>
  <si>
    <t>园区生活垃圾桶更换</t>
  </si>
  <si>
    <t>114个垃圾桶按10%更换</t>
  </si>
  <si>
    <t>污水泵维修材料费</t>
  </si>
  <si>
    <t>396台每台按40元计算</t>
  </si>
  <si>
    <t>灭火器检测费</t>
  </si>
  <si>
    <r>
      <t>25</t>
    </r>
    <r>
      <rPr>
        <sz val="11"/>
        <color indexed="8"/>
        <rFont val="宋体"/>
        <family val="3"/>
        <charset val="134"/>
      </rPr>
      <t>97</t>
    </r>
    <r>
      <rPr>
        <sz val="11"/>
        <color indexed="8"/>
        <rFont val="宋体"/>
        <family val="3"/>
        <charset val="134"/>
      </rPr>
      <t>个灭火器每个检测</t>
    </r>
    <r>
      <rPr>
        <sz val="11"/>
        <rFont val="宋体"/>
        <family val="3"/>
        <charset val="134"/>
      </rPr>
      <t>（含3%罐体更换费用）</t>
    </r>
    <phoneticPr fontId="16" type="noConversion"/>
  </si>
  <si>
    <t>化粪池清掏</t>
  </si>
  <si>
    <t>6个化粪池，每个5000元</t>
  </si>
  <si>
    <t>避雷检测（住宅）</t>
  </si>
  <si>
    <t>12栋住宅楼</t>
    <phoneticPr fontId="16" type="noConversion"/>
  </si>
  <si>
    <t>雨污水管线清洗</t>
  </si>
  <si>
    <r>
      <t>3</t>
    </r>
    <r>
      <rPr>
        <sz val="11"/>
        <color indexed="8"/>
        <rFont val="宋体"/>
        <family val="3"/>
        <charset val="134"/>
      </rPr>
      <t>5</t>
    </r>
    <r>
      <rPr>
        <sz val="11"/>
        <color indexed="8"/>
        <rFont val="宋体"/>
        <family val="3"/>
        <charset val="134"/>
      </rPr>
      <t>元/延米*1200米</t>
    </r>
  </si>
  <si>
    <t>水源管理人员体检培训费</t>
  </si>
  <si>
    <t>63元*2人</t>
  </si>
  <si>
    <t>水质化验</t>
  </si>
  <si>
    <t>2876元/套*12栋</t>
  </si>
  <si>
    <t>楼内污水管道清理（住宅分摊）</t>
  </si>
  <si>
    <t>—</t>
  </si>
  <si>
    <r>
      <t>1</t>
    </r>
    <r>
      <rPr>
        <sz val="11"/>
        <color indexed="8"/>
        <rFont val="宋体"/>
        <family val="3"/>
        <charset val="134"/>
      </rPr>
      <t>2栋住宅楼，24个单元门，地下室负一层，污水管线清掏</t>
    </r>
  </si>
  <si>
    <t>污水泵集水井清理</t>
  </si>
  <si>
    <t>12栋住宅，3栋商业，不含地下车库</t>
  </si>
  <si>
    <t>防汛材料补充</t>
    <phoneticPr fontId="16" type="noConversion"/>
  </si>
  <si>
    <t>每个地下室出入口防汛配备沙袋的补充</t>
    <phoneticPr fontId="16" type="noConversion"/>
  </si>
  <si>
    <t>电梯检测费（48部住宅）</t>
  </si>
  <si>
    <t>48部电梯检测费</t>
  </si>
  <si>
    <t>小  计</t>
  </si>
  <si>
    <t>八</t>
    <phoneticPr fontId="16" type="noConversion"/>
  </si>
  <si>
    <t>专业服务费</t>
  </si>
  <si>
    <t>电梯维修保养（住宅）</t>
  </si>
  <si>
    <t>维修服务（住宅分摊）</t>
  </si>
  <si>
    <r>
      <t>维修人员1</t>
    </r>
    <r>
      <rPr>
        <sz val="11"/>
        <color indexed="8"/>
        <rFont val="宋体"/>
        <family val="3"/>
        <charset val="134"/>
      </rPr>
      <t>0人，驻场负责人</t>
    </r>
    <r>
      <rPr>
        <sz val="11"/>
        <color indexed="8"/>
        <rFont val="宋体"/>
        <family val="3"/>
        <charset val="134"/>
      </rPr>
      <t>1人按照</t>
    </r>
    <r>
      <rPr>
        <sz val="11"/>
        <color indexed="8"/>
        <rFont val="宋体"/>
        <family val="3"/>
        <charset val="134"/>
      </rPr>
      <t>53%分摊</t>
    </r>
  </si>
  <si>
    <t>生活垃圾外运</t>
  </si>
  <si>
    <t>弱电系统维保</t>
  </si>
  <si>
    <t>消防维保</t>
  </si>
  <si>
    <t>小  计1</t>
  </si>
  <si>
    <t>保洁人员（住宅分摊）</t>
  </si>
  <si>
    <t>12栋住宅楼12人，外环境7人，驻场负责人1人按照53%分摊</t>
  </si>
  <si>
    <t>保安（住宅分摊）</t>
  </si>
  <si>
    <t>中控值班7人按照53%分摊，园区固定岗共14人，其中7人按照53%分摊，园区巡逻岗7人，驻场负责人1人按53%分摊。</t>
  </si>
  <si>
    <t>绿化</t>
  </si>
  <si>
    <r>
      <t>35000平方米*</t>
    </r>
    <r>
      <rPr>
        <sz val="11"/>
        <color indexed="8"/>
        <rFont val="宋体"/>
        <family val="3"/>
        <charset val="134"/>
      </rPr>
      <t>8</t>
    </r>
    <r>
      <rPr>
        <sz val="11"/>
        <color indexed="8"/>
        <rFont val="宋体"/>
        <family val="3"/>
        <charset val="134"/>
      </rPr>
      <t>元/平方米</t>
    </r>
  </si>
  <si>
    <t>绿化补草皮、树</t>
    <phoneticPr fontId="16" type="noConversion"/>
  </si>
  <si>
    <t>保安宿舍、办公室装修费摊销</t>
  </si>
  <si>
    <t>保洁办公室装修费摊销</t>
  </si>
  <si>
    <t>小  计2</t>
  </si>
  <si>
    <t>合  计</t>
  </si>
  <si>
    <t>九</t>
    <phoneticPr fontId="16" type="noConversion"/>
  </si>
  <si>
    <t>公共能源费</t>
  </si>
  <si>
    <t>公共水电费</t>
    <phoneticPr fontId="16" type="noConversion"/>
  </si>
  <si>
    <t>公共照明、电梯、路灯、水泵、污水泵</t>
  </si>
  <si>
    <t>绿化水费</t>
  </si>
  <si>
    <t>十</t>
    <phoneticPr fontId="16" type="noConversion"/>
  </si>
  <si>
    <t>公众责任险</t>
    <phoneticPr fontId="16" type="noConversion"/>
  </si>
  <si>
    <t>园区公众责任险，并包含电梯、广告装饰装置、入室盗窃责任险、家庭水暖管爆裂损失责任险。</t>
  </si>
  <si>
    <t>说明：</t>
    <phoneticPr fontId="16" type="noConversion"/>
  </si>
  <si>
    <t>1.此预算是按园区全额应收费用进行的测算。</t>
    <phoneticPr fontId="16" type="noConversion"/>
  </si>
  <si>
    <t>2.目前园区内校方尚有113套空房未安排入住，空房物业管理费325247.33元，含有入住及费用交纳的不确定性。</t>
  </si>
  <si>
    <r>
      <t>3.考虑以上实际情况，在空房物业管理费全额收缴的前提下，</t>
    </r>
    <r>
      <rPr>
        <sz val="11"/>
        <color theme="1"/>
        <rFont val="宋体"/>
        <family val="2"/>
        <charset val="134"/>
        <scheme val="minor"/>
      </rPr>
      <t>物业公司现阶段为保证园区服务品质，拟从应得管理酬金中提取部分资金填补园区管理费用的不足。</t>
    </r>
    <phoneticPr fontId="16" type="noConversion"/>
  </si>
  <si>
    <t>附件七：2016年预算表</t>
    <phoneticPr fontId="1" type="noConversion"/>
  </si>
  <si>
    <t>理工睿府住宅物业成本预算   2016年度</t>
    <phoneticPr fontId="16" type="noConversion"/>
  </si>
  <si>
    <t>楼号</t>
  </si>
  <si>
    <t>图纸名称</t>
  </si>
  <si>
    <t>备注</t>
  </si>
  <si>
    <t>10号院、3号楼</t>
  </si>
  <si>
    <t>建筑电气工程</t>
  </si>
  <si>
    <t>1册</t>
  </si>
  <si>
    <t>C5施工记录（隐蔽工程验收记录）</t>
  </si>
  <si>
    <t>电气竣工图</t>
  </si>
  <si>
    <t>建筑给排水及采暖工程</t>
  </si>
  <si>
    <t>C5施工记录（隐蔽工程记录）；C6施工试验资料（强度严密性试验记录）</t>
  </si>
  <si>
    <t>水暖竣工图</t>
  </si>
  <si>
    <t>建筑与结构工程</t>
  </si>
  <si>
    <t>C5施工记录（隐蔽工程验收记录）；C6施工试验资料（砂浆抗压强度试验报告、混泥土抗压强度试验报告）</t>
  </si>
  <si>
    <t>结构竣工图</t>
  </si>
  <si>
    <t>建筑竣工图</t>
  </si>
  <si>
    <t>10号院、4号楼</t>
  </si>
  <si>
    <t>C6施工试验资料（砂浆抗压强度报告、混泥土抗压强度试验报告）</t>
  </si>
  <si>
    <t>C5施工记录（隐蔽工程验收记录）；C6施工试验资料（强度严密性试验记录）</t>
  </si>
  <si>
    <t>10号院、7号楼</t>
  </si>
  <si>
    <t>C6施工试验资料（砂浆抗压强度试验报告、混泥土抗压强度试验报告）</t>
  </si>
  <si>
    <t>建筑给排水采暖工程</t>
  </si>
  <si>
    <t>10号院、8号楼</t>
  </si>
  <si>
    <t>建筑与结构</t>
  </si>
  <si>
    <t>房建提供的资料</t>
  </si>
  <si>
    <t>11号院、2号楼</t>
  </si>
  <si>
    <t>建筑给排水及采暖工程施工资料</t>
  </si>
  <si>
    <t>C2施工技术资料（图纸会审记录、设计变更通知单、工程洽商记录）</t>
  </si>
  <si>
    <t>C6施工试验资料</t>
  </si>
  <si>
    <t>建筑装饰装修--门窗工程</t>
  </si>
  <si>
    <t>材料进场检验、隐蔽、检验报告、检验批、分项、子分部工程质量验收</t>
  </si>
  <si>
    <t>建筑电气工程施工资料</t>
  </si>
  <si>
    <t>C5施工资料（隐蔽工程验收记录）</t>
  </si>
  <si>
    <t>C2施工技术资料（图纸会审记录、工程洽商记录）</t>
  </si>
  <si>
    <t>11号楼、2号楼</t>
  </si>
  <si>
    <t>采暖及给排水竣工图</t>
  </si>
  <si>
    <t>智能建筑工程（消防系统）</t>
  </si>
  <si>
    <t>智能建筑工程</t>
  </si>
  <si>
    <t>通信、建筑设备监控、安防和综合布线）（C5施工记录（隐蔽工程验收记录）</t>
  </si>
  <si>
    <t>11号院、3号楼</t>
  </si>
  <si>
    <t>建筑电气施工资料</t>
  </si>
  <si>
    <t>建筑给排水及采暖工程资料</t>
  </si>
  <si>
    <t>11号院、6号楼</t>
  </si>
  <si>
    <t>建筑给水排水及采暖施工资料</t>
  </si>
  <si>
    <t>建筑给水排水及采暖工程施工资料</t>
  </si>
  <si>
    <t>智能建筑工程（通信、建筑设备监控、安防和综合布线）</t>
  </si>
  <si>
    <t>（C5施工记录（隐蔽工程验收记录）</t>
  </si>
  <si>
    <t>11号院、7号楼</t>
  </si>
  <si>
    <t>智能建筑工程（通知、建筑设备监控、安防和综合布线）</t>
  </si>
  <si>
    <t>龙信提供的资料</t>
  </si>
  <si>
    <t>11号院、1号楼</t>
  </si>
  <si>
    <t>施工资料--建筑电气工程</t>
  </si>
  <si>
    <t>试验记录及系统调试、污水泵设备说明书</t>
  </si>
  <si>
    <t>施工文件--智能建筑</t>
  </si>
  <si>
    <t>施工资料--建筑与结构工程</t>
  </si>
  <si>
    <t>C2施工技术资料（图纸会审记录、工程变更洽商记录、设计变更通知单）</t>
  </si>
  <si>
    <t>施工资料--工程管理与验收</t>
  </si>
  <si>
    <t>工程概况表、单位工程质量竣工验收记录、质量控制资料核实记录、安全和功能检查资料及主要功能抽查记录、观察质量检查记录</t>
  </si>
  <si>
    <t>施工资料--建筑给排水采暖工程</t>
  </si>
  <si>
    <t>施工技术资料C2图纸会审记录、工程变更洽商记录、设计变更通知单</t>
  </si>
  <si>
    <t>施工资料--智能建筑</t>
  </si>
  <si>
    <t>施工资料--建筑给排水及采暖</t>
  </si>
  <si>
    <t>C5施工记录（隐蔽工程检查记录）</t>
  </si>
  <si>
    <t>C5施工记录（地基与基础隐蔽工程检查记录、地基验槽检查记录）</t>
  </si>
  <si>
    <t>施工资料--建筑节能保温工程</t>
  </si>
  <si>
    <t>C6施工试验记录（强度严密性试验记录）</t>
  </si>
  <si>
    <t>施工文件--建筑与结构工程</t>
  </si>
  <si>
    <t>C6施工试验资料（砂浆及混泥土抗压强度试验报告）</t>
  </si>
  <si>
    <t>C5施工记录（主体结构隐蔽工程检查记录）</t>
  </si>
  <si>
    <t>设备工程竣工图</t>
  </si>
  <si>
    <t>C5施工记录（建筑装饰装修及屋面工程隐蔽工程检查记录）</t>
  </si>
  <si>
    <t>11号院、4号楼</t>
  </si>
  <si>
    <t>施工文件--建筑节能保温工程</t>
  </si>
  <si>
    <t>11号楼、4号楼</t>
  </si>
  <si>
    <t>施工文件--建筑电气</t>
  </si>
  <si>
    <t>施工文件--工程管理与验收</t>
  </si>
  <si>
    <t>工程概况表、单位工程质量竣工验收记录、质量控制资料核实查记录、安全和功能检查资料及主要功能抽查记录、观察质量检查记录</t>
  </si>
  <si>
    <t>施工资料--建筑给排水及采暖工程</t>
  </si>
  <si>
    <t>C2施工记住资料（图纸会审记录、工程变更洽商记录、设计变更通知单）</t>
  </si>
  <si>
    <t>11号院、1号楼、4号楼、5号楼、8号楼</t>
  </si>
  <si>
    <t>C4施工物资资料（施工物资合格证）</t>
  </si>
  <si>
    <t>施工资料--工程竣工报告</t>
  </si>
  <si>
    <t>C4施工物资资料（钢筋原材质量证明文件）</t>
  </si>
  <si>
    <t>C4施工物资资料（基础、主体、装修、屋面及节能保温施工物资合格证）</t>
  </si>
  <si>
    <t>11号院、4号楼、5号楼</t>
  </si>
  <si>
    <t>设备竣工图</t>
  </si>
  <si>
    <t>11号院、5号楼</t>
  </si>
  <si>
    <t>C5施工记录（主体结构--隐蔽工程验收记录）</t>
  </si>
  <si>
    <t>施工文件--智能建筑（上卷）</t>
  </si>
  <si>
    <t>C5隐蔽工程验收记录</t>
  </si>
  <si>
    <t>施工文件--智能建筑（下卷）</t>
  </si>
  <si>
    <t>11号院、5号院</t>
  </si>
  <si>
    <t>C5隐蔽工程验收记录（建筑装饰装修）</t>
  </si>
  <si>
    <t>工程概况表、单位工程质量竣工验收记录、质量控制资料核查记录、安全和功能检查资料及主要功能抽查记录、观感质量检查记录</t>
  </si>
  <si>
    <t>C2施工技术资料（图纸会审记录、设计变更通知单、工程变更洽商记录）</t>
  </si>
  <si>
    <t>施工文件--建筑给排水及采暖</t>
  </si>
  <si>
    <t>C2施工技术资料（图纸会审记录、设计变更通知单、工程变更恰商记录）</t>
  </si>
  <si>
    <t>施工文件--建筑电气、智能建筑</t>
  </si>
  <si>
    <t>C2图纸会审记录、工程变更洽商记录</t>
  </si>
  <si>
    <t>施工文件--建筑与文件</t>
  </si>
  <si>
    <t>C6施工试验记录（砂浆、混泥土（标养）抗压强度试验报告）</t>
  </si>
  <si>
    <t>C5隐蔽工程验收记录（地基与基础工程）</t>
  </si>
  <si>
    <t>C5隐蔽工程验收记录（建筑屋面）</t>
  </si>
  <si>
    <t>C5隐蔽工程验收记录（建筑节能保温工程）</t>
  </si>
  <si>
    <t>C6施工试验记录</t>
  </si>
  <si>
    <t>关于房山区良乡理工睿府嘉园物业移交相关问题回复</t>
  </si>
  <si>
    <t>歌华有线房山分公司有线电视网络基础设施建设协议书</t>
  </si>
  <si>
    <t>新建弱电管道工程协议书</t>
  </si>
  <si>
    <t>关于房山区良乡高教园区中央设施区西区北侧住宅混合公建项目核准的批复</t>
  </si>
  <si>
    <t>良乡高教园中央设施区西区北侧地块规划拨地成果图</t>
  </si>
  <si>
    <t>建设工程消防验收意见书（东区）</t>
  </si>
  <si>
    <t>建设工程消防验收意见书（西区）</t>
  </si>
  <si>
    <t>住宅楼房申请投递表（房山区良乡高教园）</t>
  </si>
  <si>
    <t>北京市建筑物防雷安全检测证</t>
  </si>
  <si>
    <t>建设用地规划许可证</t>
  </si>
  <si>
    <t>国有土地使用证</t>
  </si>
  <si>
    <t>建设工程规划许可证</t>
  </si>
  <si>
    <t>房山区良乡高教园区中央设施区西区北侧住宅混合公建项目（岩土工程勘察报告）</t>
  </si>
  <si>
    <r>
      <t>北京市门楼牌编号证明信（</t>
    </r>
    <r>
      <rPr>
        <sz val="10"/>
        <color theme="1"/>
        <rFont val="Times New Roman"/>
        <family val="1"/>
      </rPr>
      <t>10</t>
    </r>
    <r>
      <rPr>
        <sz val="10"/>
        <color theme="1"/>
        <rFont val="宋体"/>
        <family val="3"/>
        <charset val="134"/>
      </rPr>
      <t>号院：</t>
    </r>
    <r>
      <rPr>
        <sz val="10"/>
        <color theme="1"/>
        <rFont val="Times New Roman"/>
        <family val="1"/>
      </rPr>
      <t>1</t>
    </r>
    <r>
      <rPr>
        <sz val="10"/>
        <color theme="1"/>
        <rFont val="宋体"/>
        <family val="3"/>
        <charset val="134"/>
      </rPr>
      <t>、</t>
    </r>
    <r>
      <rPr>
        <sz val="10"/>
        <color theme="1"/>
        <rFont val="Times New Roman"/>
        <family val="1"/>
      </rPr>
      <t>2</t>
    </r>
    <r>
      <rPr>
        <sz val="10"/>
        <color theme="1"/>
        <rFont val="宋体"/>
        <family val="3"/>
        <charset val="134"/>
      </rPr>
      <t>、</t>
    </r>
    <r>
      <rPr>
        <sz val="10"/>
        <color theme="1"/>
        <rFont val="Times New Roman"/>
        <family val="1"/>
      </rPr>
      <t>5</t>
    </r>
    <r>
      <rPr>
        <sz val="10"/>
        <color theme="1"/>
        <rFont val="宋体"/>
        <family val="3"/>
        <charset val="134"/>
      </rPr>
      <t>、</t>
    </r>
    <r>
      <rPr>
        <sz val="10"/>
        <color theme="1"/>
        <rFont val="Times New Roman"/>
        <family val="1"/>
      </rPr>
      <t>6</t>
    </r>
    <r>
      <rPr>
        <sz val="10"/>
        <color theme="1"/>
        <rFont val="宋体"/>
        <family val="3"/>
        <charset val="134"/>
      </rPr>
      <t>、</t>
    </r>
    <r>
      <rPr>
        <sz val="10"/>
        <color theme="1"/>
        <rFont val="Times New Roman"/>
        <family val="1"/>
      </rPr>
      <t>9</t>
    </r>
    <r>
      <rPr>
        <sz val="10"/>
        <color theme="1"/>
        <rFont val="宋体"/>
        <family val="3"/>
        <charset val="134"/>
      </rPr>
      <t>、</t>
    </r>
    <r>
      <rPr>
        <sz val="10"/>
        <color theme="1"/>
        <rFont val="Times New Roman"/>
        <family val="1"/>
      </rPr>
      <t>10</t>
    </r>
    <r>
      <rPr>
        <sz val="10"/>
        <color theme="1"/>
        <rFont val="宋体"/>
        <family val="3"/>
        <charset val="134"/>
      </rPr>
      <t>、</t>
    </r>
    <r>
      <rPr>
        <sz val="10"/>
        <color theme="1"/>
        <rFont val="Times New Roman"/>
        <family val="1"/>
      </rPr>
      <t>11</t>
    </r>
    <r>
      <rPr>
        <sz val="10"/>
        <color theme="1"/>
        <rFont val="宋体"/>
        <family val="3"/>
        <charset val="134"/>
      </rPr>
      <t>）</t>
    </r>
  </si>
  <si>
    <r>
      <t>北京市门牌、楼牌编号证明信（</t>
    </r>
    <r>
      <rPr>
        <sz val="10"/>
        <color theme="1"/>
        <rFont val="Times New Roman"/>
        <family val="1"/>
      </rPr>
      <t>11</t>
    </r>
    <r>
      <rPr>
        <sz val="10"/>
        <color theme="1"/>
        <rFont val="宋体"/>
        <family val="3"/>
        <charset val="134"/>
      </rPr>
      <t>号院：</t>
    </r>
    <r>
      <rPr>
        <sz val="10"/>
        <color theme="1"/>
        <rFont val="Times New Roman"/>
        <family val="1"/>
      </rPr>
      <t>2</t>
    </r>
    <r>
      <rPr>
        <sz val="10"/>
        <color theme="1"/>
        <rFont val="宋体"/>
        <family val="3"/>
        <charset val="134"/>
      </rPr>
      <t>、</t>
    </r>
    <r>
      <rPr>
        <sz val="10"/>
        <color theme="1"/>
        <rFont val="Times New Roman"/>
        <family val="1"/>
      </rPr>
      <t>1</t>
    </r>
    <r>
      <rPr>
        <sz val="10"/>
        <color theme="1"/>
        <rFont val="宋体"/>
        <family val="3"/>
        <charset val="134"/>
      </rPr>
      <t>、</t>
    </r>
    <r>
      <rPr>
        <sz val="10"/>
        <color theme="1"/>
        <rFont val="Times New Roman"/>
        <family val="1"/>
      </rPr>
      <t>3</t>
    </r>
    <r>
      <rPr>
        <sz val="10"/>
        <color theme="1"/>
        <rFont val="宋体"/>
        <family val="3"/>
        <charset val="134"/>
      </rPr>
      <t>、</t>
    </r>
    <r>
      <rPr>
        <sz val="10"/>
        <color theme="1"/>
        <rFont val="Times New Roman"/>
        <family val="1"/>
      </rPr>
      <t>4</t>
    </r>
    <r>
      <rPr>
        <sz val="10"/>
        <color theme="1"/>
        <rFont val="宋体"/>
        <family val="3"/>
        <charset val="134"/>
      </rPr>
      <t>、</t>
    </r>
    <r>
      <rPr>
        <sz val="10"/>
        <color theme="1"/>
        <rFont val="Times New Roman"/>
        <family val="1"/>
      </rPr>
      <t>5</t>
    </r>
    <r>
      <rPr>
        <sz val="10"/>
        <color theme="1"/>
        <rFont val="宋体"/>
        <family val="3"/>
        <charset val="134"/>
      </rPr>
      <t>、</t>
    </r>
    <r>
      <rPr>
        <sz val="10"/>
        <color theme="1"/>
        <rFont val="Times New Roman"/>
        <family val="1"/>
      </rPr>
      <t>6</t>
    </r>
    <r>
      <rPr>
        <sz val="10"/>
        <color theme="1"/>
        <rFont val="宋体"/>
        <family val="3"/>
        <charset val="134"/>
      </rPr>
      <t>、</t>
    </r>
    <r>
      <rPr>
        <sz val="10"/>
        <color theme="1"/>
        <rFont val="Times New Roman"/>
        <family val="1"/>
      </rPr>
      <t>7</t>
    </r>
    <r>
      <rPr>
        <sz val="10"/>
        <color theme="1"/>
        <rFont val="宋体"/>
        <family val="3"/>
        <charset val="134"/>
      </rPr>
      <t>、</t>
    </r>
    <r>
      <rPr>
        <sz val="10"/>
        <color theme="1"/>
        <rFont val="Times New Roman"/>
        <family val="1"/>
      </rPr>
      <t>8</t>
    </r>
    <r>
      <rPr>
        <sz val="10"/>
        <color theme="1"/>
        <rFont val="宋体"/>
        <family val="3"/>
        <charset val="134"/>
      </rPr>
      <t>、</t>
    </r>
    <r>
      <rPr>
        <sz val="10"/>
        <color theme="1"/>
        <rFont val="Times New Roman"/>
        <family val="1"/>
      </rPr>
      <t>9</t>
    </r>
    <r>
      <rPr>
        <sz val="10"/>
        <color theme="1"/>
        <rFont val="宋体"/>
        <family val="3"/>
        <charset val="134"/>
      </rPr>
      <t>）</t>
    </r>
  </si>
  <si>
    <r>
      <t>北京市门牌、楼牌编号证明信（</t>
    </r>
    <r>
      <rPr>
        <sz val="10"/>
        <color theme="1"/>
        <rFont val="Times New Roman"/>
        <family val="1"/>
      </rPr>
      <t>10</t>
    </r>
    <r>
      <rPr>
        <sz val="10"/>
        <color theme="1"/>
        <rFont val="宋体"/>
        <family val="3"/>
        <charset val="134"/>
      </rPr>
      <t>号院：</t>
    </r>
    <r>
      <rPr>
        <sz val="10"/>
        <color theme="1"/>
        <rFont val="Times New Roman"/>
        <family val="1"/>
      </rPr>
      <t>3</t>
    </r>
    <r>
      <rPr>
        <sz val="10"/>
        <color theme="1"/>
        <rFont val="宋体"/>
        <family val="3"/>
        <charset val="134"/>
      </rPr>
      <t>、</t>
    </r>
    <r>
      <rPr>
        <sz val="10"/>
        <color theme="1"/>
        <rFont val="Times New Roman"/>
        <family val="1"/>
      </rPr>
      <t>4</t>
    </r>
    <r>
      <rPr>
        <sz val="10"/>
        <color theme="1"/>
        <rFont val="宋体"/>
        <family val="3"/>
        <charset val="134"/>
      </rPr>
      <t>、</t>
    </r>
    <r>
      <rPr>
        <sz val="10"/>
        <color theme="1"/>
        <rFont val="Times New Roman"/>
        <family val="1"/>
      </rPr>
      <t>7</t>
    </r>
    <r>
      <rPr>
        <sz val="10"/>
        <color theme="1"/>
        <rFont val="宋体"/>
        <family val="3"/>
        <charset val="134"/>
      </rPr>
      <t>、</t>
    </r>
    <r>
      <rPr>
        <sz val="10"/>
        <color theme="1"/>
        <rFont val="Times New Roman"/>
        <family val="1"/>
      </rPr>
      <t>8</t>
    </r>
    <r>
      <rPr>
        <sz val="10"/>
        <color theme="1"/>
        <rFont val="宋体"/>
        <family val="3"/>
        <charset val="134"/>
      </rPr>
      <t>）</t>
    </r>
  </si>
  <si>
    <r>
      <t>规划施工号与门牌、楼牌编号对照表（</t>
    </r>
    <r>
      <rPr>
        <sz val="10"/>
        <color theme="1"/>
        <rFont val="Times New Roman"/>
        <family val="1"/>
      </rPr>
      <t>10</t>
    </r>
    <r>
      <rPr>
        <sz val="10"/>
        <color theme="1"/>
        <rFont val="宋体"/>
        <family val="3"/>
        <charset val="134"/>
      </rPr>
      <t>号院：</t>
    </r>
    <r>
      <rPr>
        <sz val="10"/>
        <color theme="1"/>
        <rFont val="Times New Roman"/>
        <family val="1"/>
      </rPr>
      <t>15</t>
    </r>
    <r>
      <rPr>
        <sz val="10"/>
        <color theme="1"/>
        <rFont val="宋体"/>
        <family val="3"/>
        <charset val="134"/>
      </rPr>
      <t>、</t>
    </r>
    <r>
      <rPr>
        <sz val="10"/>
        <color theme="1"/>
        <rFont val="Times New Roman"/>
        <family val="1"/>
      </rPr>
      <t>18</t>
    </r>
    <r>
      <rPr>
        <sz val="10"/>
        <color theme="1"/>
        <rFont val="宋体"/>
        <family val="3"/>
        <charset val="134"/>
      </rPr>
      <t>、</t>
    </r>
    <r>
      <rPr>
        <sz val="10"/>
        <color theme="1"/>
        <rFont val="Times New Roman"/>
        <family val="1"/>
      </rPr>
      <t>9</t>
    </r>
    <r>
      <rPr>
        <sz val="10"/>
        <color theme="1"/>
        <rFont val="宋体"/>
        <family val="3"/>
        <charset val="134"/>
      </rPr>
      <t>、、</t>
    </r>
    <r>
      <rPr>
        <sz val="10"/>
        <color theme="1"/>
        <rFont val="Times New Roman"/>
        <family val="1"/>
      </rPr>
      <t>10</t>
    </r>
    <r>
      <rPr>
        <sz val="10"/>
        <color theme="1"/>
        <rFont val="宋体"/>
        <family val="3"/>
        <charset val="134"/>
      </rPr>
      <t>、</t>
    </r>
    <r>
      <rPr>
        <sz val="10"/>
        <color theme="1"/>
        <rFont val="Times New Roman"/>
        <family val="1"/>
      </rPr>
      <t>19</t>
    </r>
    <r>
      <rPr>
        <sz val="10"/>
        <color theme="1"/>
        <rFont val="宋体"/>
        <family val="3"/>
        <charset val="134"/>
      </rPr>
      <t>、</t>
    </r>
    <r>
      <rPr>
        <sz val="10"/>
        <color theme="1"/>
        <rFont val="Times New Roman"/>
        <family val="1"/>
      </rPr>
      <t>16</t>
    </r>
    <r>
      <rPr>
        <sz val="10"/>
        <color theme="1"/>
        <rFont val="宋体"/>
        <family val="3"/>
        <charset val="134"/>
      </rPr>
      <t>、</t>
    </r>
    <r>
      <rPr>
        <sz val="10"/>
        <color theme="1"/>
        <rFont val="Times New Roman"/>
        <family val="1"/>
      </rPr>
      <t>11</t>
    </r>
    <r>
      <rPr>
        <sz val="10"/>
        <color theme="1"/>
        <rFont val="宋体"/>
        <family val="3"/>
        <charset val="134"/>
      </rPr>
      <t>、</t>
    </r>
    <r>
      <rPr>
        <sz val="10"/>
        <color theme="1"/>
        <rFont val="Times New Roman"/>
        <family val="1"/>
      </rPr>
      <t>15</t>
    </r>
    <r>
      <rPr>
        <sz val="10"/>
        <color theme="1"/>
        <rFont val="宋体"/>
        <family val="3"/>
        <charset val="134"/>
      </rPr>
      <t>、</t>
    </r>
    <r>
      <rPr>
        <sz val="10"/>
        <color theme="1"/>
        <rFont val="Times New Roman"/>
        <family val="1"/>
      </rPr>
      <t>20</t>
    </r>
    <r>
      <rPr>
        <sz val="10"/>
        <color theme="1"/>
        <rFont val="宋体"/>
        <family val="3"/>
        <charset val="134"/>
      </rPr>
      <t>、</t>
    </r>
    <r>
      <rPr>
        <sz val="10"/>
        <color theme="1"/>
        <rFont val="Times New Roman"/>
        <family val="1"/>
      </rPr>
      <t>17</t>
    </r>
    <r>
      <rPr>
        <sz val="10"/>
        <color theme="1"/>
        <rFont val="宋体"/>
        <family val="3"/>
        <charset val="134"/>
      </rPr>
      <t>、</t>
    </r>
    <r>
      <rPr>
        <sz val="10"/>
        <color theme="1"/>
        <rFont val="Times New Roman"/>
        <family val="1"/>
      </rPr>
      <t>14</t>
    </r>
    <r>
      <rPr>
        <sz val="10"/>
        <color theme="1"/>
        <rFont val="宋体"/>
        <family val="3"/>
        <charset val="134"/>
      </rPr>
      <t>）</t>
    </r>
  </si>
  <si>
    <r>
      <t>规划施工号与门牌、楼牌编号对照表（</t>
    </r>
    <r>
      <rPr>
        <sz val="10"/>
        <color theme="1"/>
        <rFont val="Times New Roman"/>
        <family val="1"/>
      </rPr>
      <t>11</t>
    </r>
    <r>
      <rPr>
        <sz val="10"/>
        <color theme="1"/>
        <rFont val="宋体"/>
        <family val="3"/>
        <charset val="134"/>
      </rPr>
      <t>号院：</t>
    </r>
    <r>
      <rPr>
        <sz val="10"/>
        <color theme="1"/>
        <rFont val="Times New Roman"/>
        <family val="1"/>
      </rPr>
      <t>2</t>
    </r>
    <r>
      <rPr>
        <sz val="10"/>
        <color theme="1"/>
        <rFont val="宋体"/>
        <family val="3"/>
        <charset val="134"/>
      </rPr>
      <t>、</t>
    </r>
    <r>
      <rPr>
        <sz val="10"/>
        <color theme="1"/>
        <rFont val="Times New Roman"/>
        <family val="1"/>
      </rPr>
      <t>1</t>
    </r>
    <r>
      <rPr>
        <sz val="10"/>
        <color theme="1"/>
        <rFont val="宋体"/>
        <family val="3"/>
        <charset val="134"/>
      </rPr>
      <t>、</t>
    </r>
    <r>
      <rPr>
        <sz val="10"/>
        <color theme="1"/>
        <rFont val="Times New Roman"/>
        <family val="1"/>
      </rPr>
      <t>3</t>
    </r>
    <r>
      <rPr>
        <sz val="10"/>
        <color theme="1"/>
        <rFont val="宋体"/>
        <family val="3"/>
        <charset val="134"/>
      </rPr>
      <t>、</t>
    </r>
    <r>
      <rPr>
        <sz val="10"/>
        <color theme="1"/>
        <rFont val="Times New Roman"/>
        <family val="1"/>
      </rPr>
      <t>4</t>
    </r>
    <r>
      <rPr>
        <sz val="10"/>
        <color theme="1"/>
        <rFont val="宋体"/>
        <family val="3"/>
        <charset val="134"/>
      </rPr>
      <t>、</t>
    </r>
    <r>
      <rPr>
        <sz val="10"/>
        <color theme="1"/>
        <rFont val="Times New Roman"/>
        <family val="1"/>
      </rPr>
      <t>6</t>
    </r>
    <r>
      <rPr>
        <sz val="10"/>
        <color theme="1"/>
        <rFont val="宋体"/>
        <family val="3"/>
        <charset val="134"/>
      </rPr>
      <t>、</t>
    </r>
    <r>
      <rPr>
        <sz val="10"/>
        <color theme="1"/>
        <rFont val="Times New Roman"/>
        <family val="1"/>
      </rPr>
      <t>5</t>
    </r>
    <r>
      <rPr>
        <sz val="10"/>
        <color theme="1"/>
        <rFont val="宋体"/>
        <family val="3"/>
        <charset val="134"/>
      </rPr>
      <t>、</t>
    </r>
    <r>
      <rPr>
        <sz val="10"/>
        <color theme="1"/>
        <rFont val="Times New Roman"/>
        <family val="1"/>
      </rPr>
      <t>7</t>
    </r>
    <r>
      <rPr>
        <sz val="10"/>
        <color theme="1"/>
        <rFont val="宋体"/>
        <family val="3"/>
        <charset val="134"/>
      </rPr>
      <t>、</t>
    </r>
    <r>
      <rPr>
        <sz val="10"/>
        <color theme="1"/>
        <rFont val="Times New Roman"/>
        <family val="1"/>
      </rPr>
      <t>8</t>
    </r>
    <r>
      <rPr>
        <sz val="10"/>
        <color theme="1"/>
        <rFont val="宋体"/>
        <family val="3"/>
        <charset val="134"/>
      </rPr>
      <t>、</t>
    </r>
    <r>
      <rPr>
        <sz val="10"/>
        <color theme="1"/>
        <rFont val="Times New Roman"/>
        <family val="1"/>
      </rPr>
      <t>21</t>
    </r>
    <r>
      <rPr>
        <sz val="10"/>
        <color theme="1"/>
        <rFont val="宋体"/>
        <family val="3"/>
        <charset val="134"/>
      </rPr>
      <t>、</t>
    </r>
    <r>
      <rPr>
        <sz val="10"/>
        <color theme="1"/>
        <rFont val="Times New Roman"/>
        <family val="1"/>
      </rPr>
      <t>13</t>
    </r>
    <r>
      <rPr>
        <sz val="10"/>
        <color theme="1"/>
        <rFont val="宋体"/>
        <family val="3"/>
        <charset val="134"/>
      </rPr>
      <t>）</t>
    </r>
  </si>
  <si>
    <r>
      <t>北京市房屋建筑和市政基础设施工程竣工验收备案表（</t>
    </r>
    <r>
      <rPr>
        <sz val="10"/>
        <color theme="1"/>
        <rFont val="Times New Roman"/>
        <family val="1"/>
      </rPr>
      <t>10</t>
    </r>
    <r>
      <rPr>
        <sz val="10"/>
        <color theme="1"/>
        <rFont val="宋体"/>
        <family val="3"/>
        <charset val="134"/>
      </rPr>
      <t>号院：</t>
    </r>
    <r>
      <rPr>
        <sz val="10"/>
        <color theme="1"/>
        <rFont val="Times New Roman"/>
        <family val="1"/>
      </rPr>
      <t>9</t>
    </r>
    <r>
      <rPr>
        <sz val="10"/>
        <color theme="1"/>
        <rFont val="宋体"/>
        <family val="3"/>
        <charset val="134"/>
      </rPr>
      <t>、</t>
    </r>
    <r>
      <rPr>
        <sz val="10"/>
        <color theme="1"/>
        <rFont val="Times New Roman"/>
        <family val="1"/>
      </rPr>
      <t>10</t>
    </r>
    <r>
      <rPr>
        <sz val="10"/>
        <color theme="1"/>
        <rFont val="宋体"/>
        <family val="3"/>
        <charset val="134"/>
      </rPr>
      <t>、</t>
    </r>
    <r>
      <rPr>
        <sz val="10"/>
        <color theme="1"/>
        <rFont val="Times New Roman"/>
        <family val="1"/>
      </rPr>
      <t>11</t>
    </r>
    <r>
      <rPr>
        <sz val="10"/>
        <color theme="1"/>
        <rFont val="宋体"/>
        <family val="3"/>
        <charset val="134"/>
      </rPr>
      <t>、</t>
    </r>
    <r>
      <rPr>
        <sz val="10"/>
        <color theme="1"/>
        <rFont val="Times New Roman"/>
        <family val="1"/>
      </rPr>
      <t>12</t>
    </r>
    <r>
      <rPr>
        <sz val="10"/>
        <color theme="1"/>
        <rFont val="宋体"/>
        <family val="3"/>
        <charset val="134"/>
      </rPr>
      <t>）</t>
    </r>
  </si>
  <si>
    <r>
      <t>北京市房屋建筑和市政基础设施工程竣工验收备案表（</t>
    </r>
    <r>
      <rPr>
        <sz val="10"/>
        <color theme="1"/>
        <rFont val="Times New Roman"/>
        <family val="1"/>
      </rPr>
      <t>11</t>
    </r>
    <r>
      <rPr>
        <sz val="10"/>
        <color theme="1"/>
        <rFont val="宋体"/>
        <family val="3"/>
        <charset val="134"/>
      </rPr>
      <t>号院：</t>
    </r>
    <r>
      <rPr>
        <sz val="10"/>
        <color theme="1"/>
        <rFont val="Times New Roman"/>
        <family val="1"/>
      </rPr>
      <t>1</t>
    </r>
    <r>
      <rPr>
        <sz val="10"/>
        <color theme="1"/>
        <rFont val="宋体"/>
        <family val="3"/>
        <charset val="134"/>
      </rPr>
      <t>、</t>
    </r>
    <r>
      <rPr>
        <sz val="10"/>
        <color theme="1"/>
        <rFont val="Times New Roman"/>
        <family val="1"/>
      </rPr>
      <t>3</t>
    </r>
    <r>
      <rPr>
        <sz val="10"/>
        <color theme="1"/>
        <rFont val="宋体"/>
        <family val="3"/>
        <charset val="134"/>
      </rPr>
      <t>、</t>
    </r>
    <r>
      <rPr>
        <sz val="10"/>
        <color theme="1"/>
        <rFont val="Times New Roman"/>
        <family val="1"/>
      </rPr>
      <t>5</t>
    </r>
    <r>
      <rPr>
        <sz val="10"/>
        <color theme="1"/>
        <rFont val="宋体"/>
        <family val="3"/>
        <charset val="134"/>
      </rPr>
      <t>、</t>
    </r>
    <r>
      <rPr>
        <sz val="10"/>
        <color theme="1"/>
        <rFont val="Times New Roman"/>
        <family val="1"/>
      </rPr>
      <t>7</t>
    </r>
    <r>
      <rPr>
        <sz val="10"/>
        <color theme="1"/>
        <rFont val="宋体"/>
        <family val="3"/>
        <charset val="134"/>
      </rPr>
      <t>及</t>
    </r>
    <r>
      <rPr>
        <sz val="10"/>
        <color theme="1"/>
        <rFont val="Times New Roman"/>
        <family val="1"/>
      </rPr>
      <t>1#</t>
    </r>
    <r>
      <rPr>
        <sz val="10"/>
        <color theme="1"/>
        <rFont val="宋体"/>
        <family val="3"/>
        <charset val="134"/>
      </rPr>
      <t>车库）</t>
    </r>
  </si>
  <si>
    <r>
      <t>北京市房屋建筑和市政基础设施施工程竣工验收备案表（</t>
    </r>
    <r>
      <rPr>
        <sz val="10"/>
        <color theme="1"/>
        <rFont val="Times New Roman"/>
        <family val="1"/>
      </rPr>
      <t>11</t>
    </r>
    <r>
      <rPr>
        <sz val="10"/>
        <color theme="1"/>
        <rFont val="宋体"/>
        <family val="3"/>
        <charset val="134"/>
      </rPr>
      <t>号院：</t>
    </r>
    <r>
      <rPr>
        <sz val="10"/>
        <color theme="1"/>
        <rFont val="Times New Roman"/>
        <family val="1"/>
      </rPr>
      <t>2</t>
    </r>
    <r>
      <rPr>
        <sz val="10"/>
        <color theme="1"/>
        <rFont val="宋体"/>
        <family val="3"/>
        <charset val="134"/>
      </rPr>
      <t>、</t>
    </r>
    <r>
      <rPr>
        <sz val="10"/>
        <color theme="1"/>
        <rFont val="Times New Roman"/>
        <family val="1"/>
      </rPr>
      <t>4</t>
    </r>
    <r>
      <rPr>
        <sz val="10"/>
        <color theme="1"/>
        <rFont val="宋体"/>
        <family val="3"/>
        <charset val="134"/>
      </rPr>
      <t>、、</t>
    </r>
    <r>
      <rPr>
        <sz val="10"/>
        <color theme="1"/>
        <rFont val="Times New Roman"/>
        <family val="1"/>
      </rPr>
      <t>6</t>
    </r>
    <r>
      <rPr>
        <sz val="10"/>
        <color theme="1"/>
        <rFont val="宋体"/>
        <family val="3"/>
        <charset val="134"/>
      </rPr>
      <t>、</t>
    </r>
    <r>
      <rPr>
        <sz val="10"/>
        <color theme="1"/>
        <rFont val="Times New Roman"/>
        <family val="1"/>
      </rPr>
      <t>8</t>
    </r>
    <r>
      <rPr>
        <sz val="10"/>
        <color theme="1"/>
        <rFont val="宋体"/>
        <family val="3"/>
        <charset val="134"/>
      </rPr>
      <t>）</t>
    </r>
  </si>
  <si>
    <r>
      <t>北京市房屋建筑和市政基础设施工程竣工验收备案表（</t>
    </r>
    <r>
      <rPr>
        <sz val="10"/>
        <color theme="1"/>
        <rFont val="Times New Roman"/>
        <family val="1"/>
      </rPr>
      <t>11</t>
    </r>
    <r>
      <rPr>
        <sz val="10"/>
        <color theme="1"/>
        <rFont val="宋体"/>
        <family val="3"/>
        <charset val="134"/>
      </rPr>
      <t>号院：</t>
    </r>
    <r>
      <rPr>
        <sz val="10"/>
        <color theme="1"/>
        <rFont val="Times New Roman"/>
        <family val="1"/>
      </rPr>
      <t>1#</t>
    </r>
    <r>
      <rPr>
        <sz val="10"/>
        <color theme="1"/>
        <rFont val="宋体"/>
        <family val="3"/>
        <charset val="134"/>
      </rPr>
      <t>、</t>
    </r>
    <r>
      <rPr>
        <sz val="10"/>
        <color theme="1"/>
        <rFont val="Times New Roman"/>
        <family val="1"/>
      </rPr>
      <t>3#</t>
    </r>
    <r>
      <rPr>
        <sz val="10"/>
        <color theme="1"/>
        <rFont val="宋体"/>
        <family val="3"/>
        <charset val="134"/>
      </rPr>
      <t>、</t>
    </r>
    <r>
      <rPr>
        <sz val="10"/>
        <color theme="1"/>
        <rFont val="Times New Roman"/>
        <family val="1"/>
      </rPr>
      <t>5#</t>
    </r>
    <r>
      <rPr>
        <sz val="10"/>
        <color theme="1"/>
        <rFont val="宋体"/>
        <family val="3"/>
        <charset val="134"/>
      </rPr>
      <t>、</t>
    </r>
    <r>
      <rPr>
        <sz val="10"/>
        <color theme="1"/>
        <rFont val="Times New Roman"/>
        <family val="1"/>
      </rPr>
      <t>7#</t>
    </r>
    <r>
      <rPr>
        <sz val="10"/>
        <color theme="1"/>
        <rFont val="宋体"/>
        <family val="3"/>
        <charset val="134"/>
      </rPr>
      <t>及</t>
    </r>
    <r>
      <rPr>
        <sz val="10"/>
        <color theme="1"/>
        <rFont val="Times New Roman"/>
        <family val="1"/>
      </rPr>
      <t>1#</t>
    </r>
    <r>
      <rPr>
        <sz val="10"/>
        <color theme="1"/>
        <rFont val="宋体"/>
        <family val="3"/>
        <charset val="134"/>
      </rPr>
      <t>车库）</t>
    </r>
  </si>
  <si>
    <r>
      <t>北京市房屋建筑和市政基础设施施工工程竣工验收备案表（</t>
    </r>
    <r>
      <rPr>
        <sz val="10"/>
        <color theme="1"/>
        <rFont val="Times New Roman"/>
        <family val="1"/>
      </rPr>
      <t>13#</t>
    </r>
    <r>
      <rPr>
        <sz val="10"/>
        <color theme="1"/>
        <rFont val="宋体"/>
        <family val="3"/>
        <charset val="134"/>
      </rPr>
      <t>、</t>
    </r>
    <r>
      <rPr>
        <sz val="10"/>
        <color theme="1"/>
        <rFont val="Times New Roman"/>
        <family val="1"/>
      </rPr>
      <t>21#</t>
    </r>
    <r>
      <rPr>
        <sz val="10"/>
        <color theme="1"/>
        <rFont val="宋体"/>
        <family val="3"/>
        <charset val="134"/>
      </rPr>
      <t>商业楼）</t>
    </r>
  </si>
  <si>
    <r>
      <t>北京市房屋建筑和市政基础设施施工工程竣工验收备案表（</t>
    </r>
    <r>
      <rPr>
        <sz val="10"/>
        <color theme="1"/>
        <rFont val="Times New Roman"/>
        <family val="1"/>
      </rPr>
      <t>15#</t>
    </r>
    <r>
      <rPr>
        <sz val="10"/>
        <color theme="1"/>
        <rFont val="宋体"/>
        <family val="3"/>
        <charset val="134"/>
      </rPr>
      <t>、</t>
    </r>
    <r>
      <rPr>
        <sz val="10"/>
        <color theme="1"/>
        <rFont val="Times New Roman"/>
        <family val="1"/>
      </rPr>
      <t>16#</t>
    </r>
    <r>
      <rPr>
        <sz val="10"/>
        <color theme="1"/>
        <rFont val="宋体"/>
        <family val="3"/>
        <charset val="134"/>
      </rPr>
      <t>、</t>
    </r>
    <r>
      <rPr>
        <sz val="10"/>
        <color theme="1"/>
        <rFont val="Times New Roman"/>
        <family val="1"/>
      </rPr>
      <t>18#</t>
    </r>
    <r>
      <rPr>
        <sz val="10"/>
        <color theme="1"/>
        <rFont val="宋体"/>
        <family val="3"/>
        <charset val="134"/>
      </rPr>
      <t>、</t>
    </r>
    <r>
      <rPr>
        <sz val="10"/>
        <color theme="1"/>
        <rFont val="Times New Roman"/>
        <family val="1"/>
      </rPr>
      <t>20#</t>
    </r>
    <r>
      <rPr>
        <sz val="10"/>
        <color theme="1"/>
        <rFont val="宋体"/>
        <family val="3"/>
        <charset val="134"/>
      </rPr>
      <t>商业楼）</t>
    </r>
    <r>
      <rPr>
        <sz val="10"/>
        <color theme="1"/>
        <rFont val="Times New Roman"/>
        <family val="1"/>
      </rPr>
      <t>1</t>
    </r>
    <r>
      <rPr>
        <sz val="10"/>
        <color theme="1"/>
        <rFont val="宋体"/>
        <family val="3"/>
        <charset val="134"/>
      </rPr>
      <t>份</t>
    </r>
  </si>
  <si>
    <r>
      <t>北京市房屋建筑和市政基础设施施工工程竣工验收备案表（</t>
    </r>
    <r>
      <rPr>
        <sz val="10"/>
        <color theme="1"/>
        <rFont val="Times New Roman"/>
        <family val="1"/>
      </rPr>
      <t>2#</t>
    </r>
    <r>
      <rPr>
        <sz val="10"/>
        <color theme="1"/>
        <rFont val="宋体"/>
        <family val="3"/>
        <charset val="134"/>
      </rPr>
      <t>、</t>
    </r>
    <r>
      <rPr>
        <sz val="10"/>
        <color theme="1"/>
        <rFont val="Times New Roman"/>
        <family val="1"/>
      </rPr>
      <t>14#</t>
    </r>
    <r>
      <rPr>
        <sz val="10"/>
        <color theme="1"/>
        <rFont val="宋体"/>
        <family val="3"/>
        <charset val="134"/>
      </rPr>
      <t>、</t>
    </r>
    <r>
      <rPr>
        <sz val="10"/>
        <color theme="1"/>
        <rFont val="Times New Roman"/>
        <family val="1"/>
      </rPr>
      <t>17#</t>
    </r>
    <r>
      <rPr>
        <sz val="10"/>
        <color theme="1"/>
        <rFont val="宋体"/>
        <family val="3"/>
        <charset val="134"/>
      </rPr>
      <t>商业楼）</t>
    </r>
  </si>
  <si>
    <r>
      <t>北京市规划委员会建设工程规划核验（验收）意见（</t>
    </r>
    <r>
      <rPr>
        <sz val="10"/>
        <color theme="1"/>
        <rFont val="Times New Roman"/>
        <family val="1"/>
      </rPr>
      <t>9#</t>
    </r>
    <r>
      <rPr>
        <sz val="10"/>
        <color theme="1"/>
        <rFont val="宋体"/>
        <family val="3"/>
        <charset val="134"/>
      </rPr>
      <t>、</t>
    </r>
    <r>
      <rPr>
        <sz val="10"/>
        <color theme="1"/>
        <rFont val="Times New Roman"/>
        <family val="1"/>
      </rPr>
      <t>10#</t>
    </r>
    <r>
      <rPr>
        <sz val="10"/>
        <color theme="1"/>
        <rFont val="宋体"/>
        <family val="3"/>
        <charset val="134"/>
      </rPr>
      <t>、</t>
    </r>
    <r>
      <rPr>
        <sz val="10"/>
        <color theme="1"/>
        <rFont val="Times New Roman"/>
        <family val="1"/>
      </rPr>
      <t>11#</t>
    </r>
    <r>
      <rPr>
        <sz val="10"/>
        <color theme="1"/>
        <rFont val="宋体"/>
        <family val="3"/>
        <charset val="134"/>
      </rPr>
      <t>、</t>
    </r>
    <r>
      <rPr>
        <sz val="10"/>
        <color theme="1"/>
        <rFont val="Times New Roman"/>
        <family val="1"/>
      </rPr>
      <t>12#</t>
    </r>
    <r>
      <rPr>
        <sz val="10"/>
        <color theme="1"/>
        <rFont val="宋体"/>
        <family val="3"/>
        <charset val="134"/>
      </rPr>
      <t>）</t>
    </r>
  </si>
  <si>
    <r>
      <t>北京市规划委员会建设工程规划核验（验收）意见（</t>
    </r>
    <r>
      <rPr>
        <sz val="10"/>
        <color theme="1"/>
        <rFont val="Times New Roman"/>
        <family val="1"/>
      </rPr>
      <t>1#</t>
    </r>
    <r>
      <rPr>
        <sz val="10"/>
        <color theme="1"/>
        <rFont val="宋体"/>
        <family val="3"/>
        <charset val="134"/>
      </rPr>
      <t>、</t>
    </r>
    <r>
      <rPr>
        <sz val="10"/>
        <color theme="1"/>
        <rFont val="Times New Roman"/>
        <family val="1"/>
      </rPr>
      <t>2#</t>
    </r>
    <r>
      <rPr>
        <sz val="10"/>
        <color theme="1"/>
        <rFont val="宋体"/>
        <family val="3"/>
        <charset val="134"/>
      </rPr>
      <t>、</t>
    </r>
    <r>
      <rPr>
        <sz val="10"/>
        <color theme="1"/>
        <rFont val="Times New Roman"/>
        <family val="1"/>
      </rPr>
      <t>3#</t>
    </r>
    <r>
      <rPr>
        <sz val="10"/>
        <color theme="1"/>
        <rFont val="宋体"/>
        <family val="3"/>
        <charset val="134"/>
      </rPr>
      <t>、</t>
    </r>
    <r>
      <rPr>
        <sz val="10"/>
        <color theme="1"/>
        <rFont val="Times New Roman"/>
        <family val="1"/>
      </rPr>
      <t>4#</t>
    </r>
    <r>
      <rPr>
        <sz val="10"/>
        <color theme="1"/>
        <rFont val="宋体"/>
        <family val="3"/>
        <charset val="134"/>
      </rPr>
      <t>、</t>
    </r>
    <r>
      <rPr>
        <sz val="10"/>
        <color theme="1"/>
        <rFont val="Times New Roman"/>
        <family val="1"/>
      </rPr>
      <t>5#</t>
    </r>
    <r>
      <rPr>
        <sz val="10"/>
        <color theme="1"/>
        <rFont val="宋体"/>
        <family val="3"/>
        <charset val="134"/>
      </rPr>
      <t>、</t>
    </r>
    <r>
      <rPr>
        <sz val="10"/>
        <color theme="1"/>
        <rFont val="Times New Roman"/>
        <family val="1"/>
      </rPr>
      <t>6#</t>
    </r>
    <r>
      <rPr>
        <sz val="10"/>
        <color theme="1"/>
        <rFont val="宋体"/>
        <family val="3"/>
        <charset val="134"/>
      </rPr>
      <t>、</t>
    </r>
    <r>
      <rPr>
        <sz val="10"/>
        <color theme="1"/>
        <rFont val="Times New Roman"/>
        <family val="1"/>
      </rPr>
      <t>7#</t>
    </r>
    <r>
      <rPr>
        <sz val="10"/>
        <color theme="1"/>
        <rFont val="宋体"/>
        <family val="3"/>
        <charset val="134"/>
      </rPr>
      <t>、</t>
    </r>
    <r>
      <rPr>
        <sz val="10"/>
        <color theme="1"/>
        <rFont val="Times New Roman"/>
        <family val="1"/>
      </rPr>
      <t>8#</t>
    </r>
    <r>
      <rPr>
        <sz val="10"/>
        <color theme="1"/>
        <rFont val="宋体"/>
        <family val="3"/>
        <charset val="134"/>
      </rPr>
      <t>住宅楼，</t>
    </r>
    <r>
      <rPr>
        <sz val="10"/>
        <color theme="1"/>
        <rFont val="Times New Roman"/>
        <family val="1"/>
      </rPr>
      <t>21#</t>
    </r>
    <r>
      <rPr>
        <sz val="10"/>
        <color theme="1"/>
        <rFont val="宋体"/>
        <family val="3"/>
        <charset val="134"/>
      </rPr>
      <t>商业楼及</t>
    </r>
    <r>
      <rPr>
        <sz val="10"/>
        <color theme="1"/>
        <rFont val="Times New Roman"/>
        <family val="1"/>
      </rPr>
      <t>1#</t>
    </r>
    <r>
      <rPr>
        <sz val="10"/>
        <color theme="1"/>
        <rFont val="宋体"/>
        <family val="3"/>
        <charset val="134"/>
      </rPr>
      <t>车库）</t>
    </r>
  </si>
  <si>
    <r>
      <t>北京市规划委员会建设工程规划核验（验收）意见（</t>
    </r>
    <r>
      <rPr>
        <sz val="10"/>
        <color theme="1"/>
        <rFont val="Times New Roman"/>
        <family val="1"/>
      </rPr>
      <t>13#</t>
    </r>
    <r>
      <rPr>
        <sz val="10"/>
        <color theme="1"/>
        <rFont val="宋体"/>
        <family val="3"/>
        <charset val="134"/>
      </rPr>
      <t>商业楼）</t>
    </r>
  </si>
  <si>
    <r>
      <t>北京市规划委员会建设工程规划核验（验收）意见（</t>
    </r>
    <r>
      <rPr>
        <sz val="10"/>
        <color theme="1"/>
        <rFont val="Times New Roman"/>
        <family val="1"/>
      </rPr>
      <t>18#</t>
    </r>
    <r>
      <rPr>
        <sz val="10"/>
        <color theme="1"/>
        <rFont val="宋体"/>
        <family val="3"/>
        <charset val="134"/>
      </rPr>
      <t>商业楼）</t>
    </r>
  </si>
  <si>
    <r>
      <t>北京市规划委员会建设工程规划核验（验收）意见（</t>
    </r>
    <r>
      <rPr>
        <sz val="10"/>
        <color theme="1"/>
        <rFont val="Times New Roman"/>
        <family val="1"/>
      </rPr>
      <t>14#</t>
    </r>
    <r>
      <rPr>
        <sz val="10"/>
        <color theme="1"/>
        <rFont val="宋体"/>
        <family val="3"/>
        <charset val="134"/>
      </rPr>
      <t>、</t>
    </r>
    <r>
      <rPr>
        <sz val="10"/>
        <color theme="1"/>
        <rFont val="Times New Roman"/>
        <family val="1"/>
      </rPr>
      <t>15#</t>
    </r>
    <r>
      <rPr>
        <sz val="10"/>
        <color theme="1"/>
        <rFont val="宋体"/>
        <family val="3"/>
        <charset val="134"/>
      </rPr>
      <t>、</t>
    </r>
    <r>
      <rPr>
        <sz val="10"/>
        <color theme="1"/>
        <rFont val="Times New Roman"/>
        <family val="1"/>
      </rPr>
      <t>16#</t>
    </r>
    <r>
      <rPr>
        <sz val="10"/>
        <color theme="1"/>
        <rFont val="宋体"/>
        <family val="3"/>
        <charset val="134"/>
      </rPr>
      <t>、</t>
    </r>
    <r>
      <rPr>
        <sz val="10"/>
        <color theme="1"/>
        <rFont val="Times New Roman"/>
        <family val="1"/>
      </rPr>
      <t>17#</t>
    </r>
    <r>
      <rPr>
        <sz val="10"/>
        <color theme="1"/>
        <rFont val="宋体"/>
        <family val="3"/>
        <charset val="134"/>
      </rPr>
      <t>商务办公楼、</t>
    </r>
    <r>
      <rPr>
        <sz val="10"/>
        <color theme="1"/>
        <rFont val="Times New Roman"/>
        <family val="1"/>
      </rPr>
      <t>19#</t>
    </r>
    <r>
      <rPr>
        <sz val="10"/>
        <color theme="1"/>
        <rFont val="宋体"/>
        <family val="3"/>
        <charset val="134"/>
      </rPr>
      <t>、</t>
    </r>
    <r>
      <rPr>
        <sz val="10"/>
        <color theme="1"/>
        <rFont val="Times New Roman"/>
        <family val="1"/>
      </rPr>
      <t>20#</t>
    </r>
    <r>
      <rPr>
        <sz val="10"/>
        <color theme="1"/>
        <rFont val="宋体"/>
        <family val="3"/>
        <charset val="134"/>
      </rPr>
      <t>及</t>
    </r>
    <r>
      <rPr>
        <sz val="10"/>
        <color theme="1"/>
        <rFont val="Times New Roman"/>
        <family val="1"/>
      </rPr>
      <t>2#</t>
    </r>
    <r>
      <rPr>
        <sz val="10"/>
        <color theme="1"/>
        <rFont val="宋体"/>
        <family val="3"/>
        <charset val="134"/>
      </rPr>
      <t>车库）</t>
    </r>
  </si>
  <si>
    <r>
      <t>住宅楼房申请投递表（书院南街</t>
    </r>
    <r>
      <rPr>
        <sz val="10"/>
        <color theme="1"/>
        <rFont val="Times New Roman"/>
        <family val="1"/>
      </rPr>
      <t>10</t>
    </r>
    <r>
      <rPr>
        <sz val="10"/>
        <color theme="1"/>
        <rFont val="宋体"/>
        <family val="3"/>
        <charset val="134"/>
      </rPr>
      <t>号院、</t>
    </r>
    <r>
      <rPr>
        <sz val="10"/>
        <color theme="1"/>
        <rFont val="Times New Roman"/>
        <family val="1"/>
      </rPr>
      <t>11</t>
    </r>
    <r>
      <rPr>
        <sz val="10"/>
        <color theme="1"/>
        <rFont val="宋体"/>
        <family val="3"/>
        <charset val="134"/>
      </rPr>
      <t>号院：</t>
    </r>
    <r>
      <rPr>
        <sz val="10"/>
        <color theme="1"/>
        <rFont val="Times New Roman"/>
        <family val="1"/>
      </rPr>
      <t>1628</t>
    </r>
    <r>
      <rPr>
        <sz val="10"/>
        <color theme="1"/>
        <rFont val="宋体"/>
        <family val="3"/>
        <charset val="134"/>
      </rPr>
      <t>户）</t>
    </r>
  </si>
  <si>
    <r>
      <t>建筑工程施工许可证（</t>
    </r>
    <r>
      <rPr>
        <sz val="10"/>
        <color theme="1"/>
        <rFont val="Times New Roman"/>
        <family val="1"/>
      </rPr>
      <t>2</t>
    </r>
    <r>
      <rPr>
        <sz val="10"/>
        <color theme="1"/>
        <rFont val="宋体"/>
        <family val="3"/>
        <charset val="134"/>
      </rPr>
      <t>、</t>
    </r>
    <r>
      <rPr>
        <sz val="10"/>
        <color theme="1"/>
        <rFont val="Times New Roman"/>
        <family val="1"/>
      </rPr>
      <t>4</t>
    </r>
    <r>
      <rPr>
        <sz val="10"/>
        <color theme="1"/>
        <rFont val="宋体"/>
        <family val="3"/>
        <charset val="134"/>
      </rPr>
      <t>、</t>
    </r>
    <r>
      <rPr>
        <sz val="10"/>
        <color theme="1"/>
        <rFont val="Times New Roman"/>
        <family val="1"/>
      </rPr>
      <t>6</t>
    </r>
    <r>
      <rPr>
        <sz val="10"/>
        <color theme="1"/>
        <rFont val="宋体"/>
        <family val="3"/>
        <charset val="134"/>
      </rPr>
      <t>、</t>
    </r>
    <r>
      <rPr>
        <sz val="10"/>
        <color theme="1"/>
        <rFont val="Times New Roman"/>
        <family val="1"/>
      </rPr>
      <t>8</t>
    </r>
    <r>
      <rPr>
        <sz val="10"/>
        <color theme="1"/>
        <rFont val="宋体"/>
        <family val="3"/>
        <charset val="134"/>
      </rPr>
      <t>）</t>
    </r>
  </si>
  <si>
    <r>
      <t>建筑工程施工许可证（</t>
    </r>
    <r>
      <rPr>
        <sz val="10"/>
        <color theme="1"/>
        <rFont val="Times New Roman"/>
        <family val="1"/>
      </rPr>
      <t>21#</t>
    </r>
    <r>
      <rPr>
        <sz val="10"/>
        <color theme="1"/>
        <rFont val="宋体"/>
        <family val="3"/>
        <charset val="134"/>
      </rPr>
      <t>、</t>
    </r>
    <r>
      <rPr>
        <sz val="10"/>
        <color theme="1"/>
        <rFont val="Times New Roman"/>
        <family val="1"/>
      </rPr>
      <t>13#</t>
    </r>
    <r>
      <rPr>
        <sz val="10"/>
        <color theme="1"/>
        <rFont val="宋体"/>
        <family val="3"/>
        <charset val="134"/>
      </rPr>
      <t>）</t>
    </r>
  </si>
  <si>
    <r>
      <t>建筑工程施工许可证（</t>
    </r>
    <r>
      <rPr>
        <sz val="10"/>
        <color theme="1"/>
        <rFont val="Times New Roman"/>
        <family val="1"/>
      </rPr>
      <t>2#</t>
    </r>
    <r>
      <rPr>
        <sz val="10"/>
        <color theme="1"/>
        <rFont val="宋体"/>
        <family val="3"/>
        <charset val="134"/>
      </rPr>
      <t>车库、</t>
    </r>
    <r>
      <rPr>
        <sz val="10"/>
        <color theme="1"/>
        <rFont val="Times New Roman"/>
        <family val="1"/>
      </rPr>
      <t>14#</t>
    </r>
    <r>
      <rPr>
        <sz val="10"/>
        <color theme="1"/>
        <rFont val="宋体"/>
        <family val="3"/>
        <charset val="134"/>
      </rPr>
      <t>、</t>
    </r>
    <r>
      <rPr>
        <sz val="10"/>
        <color theme="1"/>
        <rFont val="Times New Roman"/>
        <family val="1"/>
      </rPr>
      <t>17#</t>
    </r>
    <r>
      <rPr>
        <sz val="10"/>
        <color theme="1"/>
        <rFont val="宋体"/>
        <family val="3"/>
        <charset val="134"/>
      </rPr>
      <t>）</t>
    </r>
  </si>
  <si>
    <r>
      <t>建筑工程施工许可证（</t>
    </r>
    <r>
      <rPr>
        <sz val="10"/>
        <color theme="1"/>
        <rFont val="Times New Roman"/>
        <family val="1"/>
      </rPr>
      <t>15#</t>
    </r>
    <r>
      <rPr>
        <sz val="10"/>
        <color theme="1"/>
        <rFont val="宋体"/>
        <family val="3"/>
        <charset val="134"/>
      </rPr>
      <t>至</t>
    </r>
    <r>
      <rPr>
        <sz val="10"/>
        <color theme="1"/>
        <rFont val="Times New Roman"/>
        <family val="1"/>
      </rPr>
      <t>16#</t>
    </r>
    <r>
      <rPr>
        <sz val="10"/>
        <color theme="1"/>
        <rFont val="宋体"/>
        <family val="3"/>
        <charset val="134"/>
      </rPr>
      <t>、</t>
    </r>
    <r>
      <rPr>
        <sz val="10"/>
        <color theme="1"/>
        <rFont val="Times New Roman"/>
        <family val="1"/>
      </rPr>
      <t>18#</t>
    </r>
    <r>
      <rPr>
        <sz val="10"/>
        <color theme="1"/>
        <rFont val="宋体"/>
        <family val="3"/>
        <charset val="134"/>
      </rPr>
      <t>至</t>
    </r>
    <r>
      <rPr>
        <sz val="10"/>
        <color theme="1"/>
        <rFont val="Times New Roman"/>
        <family val="1"/>
      </rPr>
      <t>20#</t>
    </r>
    <r>
      <rPr>
        <sz val="10"/>
        <color theme="1"/>
        <rFont val="宋体"/>
        <family val="3"/>
        <charset val="134"/>
      </rPr>
      <t>）</t>
    </r>
  </si>
  <si>
    <r>
      <t>建筑工程施工许可证（</t>
    </r>
    <r>
      <rPr>
        <sz val="10"/>
        <color theme="1"/>
        <rFont val="Times New Roman"/>
        <family val="1"/>
      </rPr>
      <t>9#</t>
    </r>
    <r>
      <rPr>
        <sz val="10"/>
        <color theme="1"/>
        <rFont val="宋体"/>
        <family val="3"/>
        <charset val="134"/>
      </rPr>
      <t>住宅楼）</t>
    </r>
  </si>
  <si>
    <r>
      <t>建筑工程施工许可证（</t>
    </r>
    <r>
      <rPr>
        <sz val="10"/>
        <color theme="1"/>
        <rFont val="Times New Roman"/>
        <family val="1"/>
      </rPr>
      <t>1</t>
    </r>
    <r>
      <rPr>
        <sz val="10"/>
        <color theme="1"/>
        <rFont val="宋体"/>
        <family val="3"/>
        <charset val="134"/>
      </rPr>
      <t>、</t>
    </r>
    <r>
      <rPr>
        <sz val="10"/>
        <color theme="1"/>
        <rFont val="Times New Roman"/>
        <family val="1"/>
      </rPr>
      <t>3</t>
    </r>
    <r>
      <rPr>
        <sz val="10"/>
        <color theme="1"/>
        <rFont val="宋体"/>
        <family val="3"/>
        <charset val="134"/>
      </rPr>
      <t>、</t>
    </r>
    <r>
      <rPr>
        <sz val="10"/>
        <color theme="1"/>
        <rFont val="Times New Roman"/>
        <family val="1"/>
      </rPr>
      <t>5</t>
    </r>
    <r>
      <rPr>
        <sz val="10"/>
        <color theme="1"/>
        <rFont val="宋体"/>
        <family val="3"/>
        <charset val="134"/>
      </rPr>
      <t>、</t>
    </r>
    <r>
      <rPr>
        <sz val="10"/>
        <color theme="1"/>
        <rFont val="Times New Roman"/>
        <family val="1"/>
      </rPr>
      <t>7</t>
    </r>
    <r>
      <rPr>
        <sz val="10"/>
        <color theme="1"/>
        <rFont val="宋体"/>
        <family val="3"/>
        <charset val="134"/>
      </rPr>
      <t>）</t>
    </r>
  </si>
  <si>
    <t>仁信提供的资料</t>
    <phoneticPr fontId="1" type="noConversion"/>
  </si>
  <si>
    <t>1份</t>
    <phoneticPr fontId="1" type="noConversion"/>
  </si>
  <si>
    <t>图纸资料清单</t>
    <phoneticPr fontId="1" type="noConversion"/>
  </si>
  <si>
    <t>附件九：图纸资料清单</t>
    <phoneticPr fontId="1" type="noConversion"/>
  </si>
</sst>
</file>

<file path=xl/styles.xml><?xml version="1.0" encoding="utf-8"?>
<styleSheet xmlns="http://schemas.openxmlformats.org/spreadsheetml/2006/main">
  <numFmts count="4">
    <numFmt numFmtId="176" formatCode="#,##0.00_);[Red]\(#,##0.00\)"/>
    <numFmt numFmtId="177" formatCode="0.00_ "/>
    <numFmt numFmtId="178" formatCode="0.0_ "/>
    <numFmt numFmtId="179" formatCode="0.00_);[Red]\(0.00\)"/>
  </numFmts>
  <fonts count="29">
    <font>
      <sz val="11"/>
      <color theme="1"/>
      <name val="宋体"/>
      <family val="2"/>
      <charset val="134"/>
      <scheme val="minor"/>
    </font>
    <font>
      <sz val="9"/>
      <name val="宋体"/>
      <family val="2"/>
      <charset val="134"/>
      <scheme val="minor"/>
    </font>
    <font>
      <sz val="11"/>
      <color theme="1"/>
      <name val="宋体"/>
      <family val="3"/>
      <charset val="134"/>
      <scheme val="minor"/>
    </font>
    <font>
      <sz val="10"/>
      <color theme="1"/>
      <name val="宋体"/>
      <family val="3"/>
      <charset val="134"/>
      <scheme val="minor"/>
    </font>
    <font>
      <b/>
      <sz val="14"/>
      <color theme="1"/>
      <name val="宋体"/>
      <family val="3"/>
      <charset val="134"/>
      <scheme val="minor"/>
    </font>
    <font>
      <b/>
      <sz val="14"/>
      <color theme="1"/>
      <name val="宋体"/>
      <family val="3"/>
      <charset val="134"/>
    </font>
    <font>
      <sz val="11"/>
      <color theme="1"/>
      <name val="宋体"/>
      <family val="3"/>
      <charset val="134"/>
    </font>
    <font>
      <sz val="11"/>
      <color theme="1"/>
      <name val="Calibri"/>
      <family val="2"/>
    </font>
    <font>
      <sz val="10"/>
      <color theme="1"/>
      <name val="宋体"/>
      <family val="3"/>
      <charset val="134"/>
    </font>
    <font>
      <b/>
      <sz val="11"/>
      <color theme="1"/>
      <name val="宋体"/>
      <family val="3"/>
      <charset val="134"/>
    </font>
    <font>
      <sz val="10"/>
      <color theme="1"/>
      <name val="Times New Roman"/>
      <family val="1"/>
    </font>
    <font>
      <sz val="10.5"/>
      <color theme="1"/>
      <name val="宋体"/>
      <family val="3"/>
      <charset val="134"/>
    </font>
    <font>
      <sz val="10"/>
      <color rgb="FF000000"/>
      <name val="宋体"/>
      <family val="3"/>
      <charset val="134"/>
      <scheme val="minor"/>
    </font>
    <font>
      <sz val="11"/>
      <color rgb="FF000000"/>
      <name val="宋体"/>
      <family val="3"/>
      <charset val="134"/>
      <scheme val="minor"/>
    </font>
    <font>
      <b/>
      <sz val="14"/>
      <color rgb="FF000000"/>
      <name val="宋体"/>
      <family val="3"/>
      <charset val="134"/>
      <scheme val="minor"/>
    </font>
    <font>
      <sz val="16"/>
      <color indexed="8"/>
      <name val="黑体"/>
      <family val="3"/>
      <charset val="134"/>
    </font>
    <font>
      <sz val="9"/>
      <name val="宋体"/>
      <family val="3"/>
      <charset val="134"/>
    </font>
    <font>
      <sz val="11"/>
      <color indexed="8"/>
      <name val="黑体"/>
      <family val="3"/>
      <charset val="134"/>
    </font>
    <font>
      <b/>
      <sz val="14"/>
      <color indexed="8"/>
      <name val="宋体"/>
      <family val="3"/>
      <charset val="134"/>
    </font>
    <font>
      <sz val="11"/>
      <color indexed="8"/>
      <name val="宋体"/>
      <family val="3"/>
      <charset val="134"/>
    </font>
    <font>
      <b/>
      <i/>
      <sz val="11"/>
      <color indexed="8"/>
      <name val="宋体"/>
      <family val="3"/>
      <charset val="134"/>
    </font>
    <font>
      <b/>
      <sz val="11"/>
      <color indexed="8"/>
      <name val="宋体"/>
      <family val="3"/>
      <charset val="134"/>
    </font>
    <font>
      <b/>
      <i/>
      <sz val="11"/>
      <name val="宋体"/>
      <family val="3"/>
      <charset val="134"/>
    </font>
    <font>
      <u/>
      <sz val="11"/>
      <color theme="10"/>
      <name val="宋体"/>
      <family val="3"/>
      <charset val="134"/>
    </font>
    <font>
      <sz val="12"/>
      <name val="宋体"/>
      <family val="3"/>
      <charset val="134"/>
    </font>
    <font>
      <sz val="11"/>
      <name val="宋体"/>
      <family val="3"/>
      <charset val="134"/>
    </font>
    <font>
      <sz val="11"/>
      <color theme="3" tint="0.39997558519241921"/>
      <name val="宋体"/>
      <family val="3"/>
      <charset val="134"/>
    </font>
    <font>
      <b/>
      <sz val="9"/>
      <name val="宋体"/>
      <family val="3"/>
      <charset val="134"/>
    </font>
    <font>
      <sz val="10"/>
      <color theme="1"/>
      <name val="宋体"/>
      <family val="2"/>
      <charset val="134"/>
      <scheme val="minor"/>
    </font>
  </fonts>
  <fills count="20">
    <fill>
      <patternFill patternType="none"/>
    </fill>
    <fill>
      <patternFill patternType="gray125"/>
    </fill>
    <fill>
      <patternFill patternType="solid">
        <fgColor rgb="FFFFFFFF"/>
        <bgColor indexed="64"/>
      </patternFill>
    </fill>
    <fill>
      <patternFill patternType="solid">
        <fgColor indexed="15"/>
        <bgColor indexed="64"/>
      </patternFill>
    </fill>
    <fill>
      <patternFill patternType="solid">
        <fgColor indexed="50"/>
        <bgColor indexed="64"/>
      </patternFill>
    </fill>
    <fill>
      <patternFill patternType="solid">
        <fgColor indexed="43"/>
        <bgColor indexed="64"/>
      </patternFill>
    </fill>
    <fill>
      <patternFill patternType="solid">
        <fgColor theme="0"/>
        <bgColor indexed="64"/>
      </patternFill>
    </fill>
    <fill>
      <patternFill patternType="solid">
        <fgColor rgb="FF92D050"/>
        <bgColor indexed="64"/>
      </patternFill>
    </fill>
    <fill>
      <patternFill patternType="solid">
        <fgColor theme="7" tint="0.39997558519241921"/>
        <bgColor indexed="64"/>
      </patternFill>
    </fill>
    <fill>
      <patternFill patternType="solid">
        <fgColor indexed="46"/>
        <bgColor indexed="64"/>
      </patternFill>
    </fill>
    <fill>
      <patternFill patternType="solid">
        <fgColor indexed="9"/>
        <bgColor indexed="64"/>
      </patternFill>
    </fill>
    <fill>
      <patternFill patternType="solid">
        <fgColor rgb="FFFFFF00"/>
        <bgColor indexed="64"/>
      </patternFill>
    </fill>
    <fill>
      <patternFill patternType="solid">
        <fgColor rgb="FFFFC000"/>
        <bgColor indexed="64"/>
      </patternFill>
    </fill>
    <fill>
      <patternFill patternType="solid">
        <fgColor theme="6" tint="-0.249977111117893"/>
        <bgColor indexed="64"/>
      </patternFill>
    </fill>
    <fill>
      <patternFill patternType="solid">
        <fgColor theme="3" tint="0.39997558519241921"/>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9" tint="-0.249977111117893"/>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bottom style="medium">
        <color rgb="FF000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medium">
        <color indexed="64"/>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s>
  <cellStyleXfs count="4">
    <xf numFmtId="0" fontId="0" fillId="0" borderId="0">
      <alignment vertical="center"/>
    </xf>
    <xf numFmtId="0" fontId="19" fillId="0" borderId="0">
      <alignment vertical="center"/>
    </xf>
    <xf numFmtId="0" fontId="23" fillId="0" borderId="0" applyNumberFormat="0" applyFill="0" applyBorder="0" applyAlignment="0" applyProtection="0">
      <alignment vertical="top"/>
      <protection locked="0"/>
    </xf>
    <xf numFmtId="0" fontId="24" fillId="0" borderId="0"/>
  </cellStyleXfs>
  <cellXfs count="232">
    <xf numFmtId="0" fontId="0" fillId="0" borderId="0" xfId="0">
      <alignment vertical="center"/>
    </xf>
    <xf numFmtId="0" fontId="0" fillId="0" borderId="0" xfId="0" applyAlignment="1">
      <alignment horizontal="center" vertical="center"/>
    </xf>
    <xf numFmtId="0" fontId="3" fillId="0" borderId="1" xfId="0" applyFont="1" applyBorder="1" applyAlignment="1">
      <alignment horizontal="center" vertical="center" wrapText="1"/>
    </xf>
    <xf numFmtId="0" fontId="3" fillId="0" borderId="0" xfId="0" applyFont="1" applyAlignment="1">
      <alignment vertical="center"/>
    </xf>
    <xf numFmtId="0" fontId="3" fillId="0" borderId="0" xfId="0" applyFont="1">
      <alignment vertical="center"/>
    </xf>
    <xf numFmtId="0" fontId="3" fillId="0" borderId="0" xfId="0" applyFont="1" applyAlignment="1">
      <alignment horizontal="center" vertical="center"/>
    </xf>
    <xf numFmtId="58" fontId="3" fillId="0" borderId="1" xfId="0" applyNumberFormat="1" applyFont="1" applyBorder="1" applyAlignment="1">
      <alignment horizontal="center" vertical="center" wrapText="1"/>
    </xf>
    <xf numFmtId="0" fontId="0" fillId="0" borderId="0" xfId="0" applyFont="1">
      <alignment vertical="center"/>
    </xf>
    <xf numFmtId="0" fontId="2" fillId="0" borderId="0" xfId="0" applyFont="1">
      <alignment vertical="center"/>
    </xf>
    <xf numFmtId="0" fontId="2" fillId="0" borderId="0" xfId="0" applyFont="1" applyAlignment="1">
      <alignment horizontal="center" vertical="center"/>
    </xf>
    <xf numFmtId="0" fontId="3" fillId="0" borderId="0" xfId="0" applyFont="1" applyAlignment="1">
      <alignment vertical="center" wrapText="1"/>
    </xf>
    <xf numFmtId="0" fontId="3" fillId="0" borderId="1" xfId="0" applyNumberFormat="1" applyFont="1" applyBorder="1" applyAlignment="1">
      <alignment horizontal="center" vertical="center"/>
    </xf>
    <xf numFmtId="0" fontId="3" fillId="0" borderId="7" xfId="0" applyNumberFormat="1" applyFont="1" applyBorder="1" applyAlignment="1">
      <alignment horizontal="center" vertical="center"/>
    </xf>
    <xf numFmtId="0" fontId="3" fillId="0" borderId="9" xfId="0" applyNumberFormat="1" applyFont="1" applyBorder="1" applyAlignment="1">
      <alignment horizontal="center" vertical="center"/>
    </xf>
    <xf numFmtId="0" fontId="3" fillId="0" borderId="10" xfId="0" applyNumberFormat="1" applyFont="1" applyBorder="1" applyAlignment="1">
      <alignment horizontal="center" vertical="center"/>
    </xf>
    <xf numFmtId="0" fontId="11" fillId="0" borderId="0" xfId="0" applyFont="1" applyAlignment="1">
      <alignment horizontal="justify" vertical="center"/>
    </xf>
    <xf numFmtId="0" fontId="12" fillId="0" borderId="23" xfId="0" applyFont="1" applyBorder="1" applyAlignment="1">
      <alignment wrapText="1"/>
    </xf>
    <xf numFmtId="0" fontId="12" fillId="0" borderId="24" xfId="0" applyFont="1" applyBorder="1" applyAlignment="1">
      <alignment wrapText="1"/>
    </xf>
    <xf numFmtId="0" fontId="12" fillId="0" borderId="24" xfId="0" applyFont="1" applyBorder="1" applyAlignment="1">
      <alignment horizontal="center" wrapText="1"/>
    </xf>
    <xf numFmtId="176" fontId="12" fillId="0" borderId="24" xfId="0" applyNumberFormat="1" applyFont="1" applyBorder="1" applyAlignment="1">
      <alignment horizontal="center" wrapText="1"/>
    </xf>
    <xf numFmtId="177" fontId="12" fillId="0" borderId="25" xfId="0" applyNumberFormat="1" applyFont="1" applyBorder="1" applyAlignment="1">
      <alignment horizontal="center" wrapText="1"/>
    </xf>
    <xf numFmtId="0" fontId="13" fillId="0" borderId="0" xfId="0" applyFont="1" applyAlignment="1">
      <alignment wrapText="1"/>
    </xf>
    <xf numFmtId="0" fontId="12" fillId="0" borderId="15" xfId="0" applyFont="1" applyBorder="1" applyAlignment="1">
      <alignment wrapText="1"/>
    </xf>
    <xf numFmtId="0" fontId="12" fillId="0" borderId="16" xfId="0" applyFont="1" applyBorder="1" applyAlignment="1">
      <alignment horizontal="center" vertical="center" wrapText="1" shrinkToFit="1"/>
    </xf>
    <xf numFmtId="0" fontId="12" fillId="0" borderId="17" xfId="0" applyFont="1" applyBorder="1" applyAlignment="1">
      <alignment horizontal="left" vertical="center" wrapText="1"/>
    </xf>
    <xf numFmtId="0" fontId="12" fillId="0" borderId="18" xfId="0" applyFont="1" applyBorder="1" applyAlignment="1">
      <alignment wrapText="1"/>
    </xf>
    <xf numFmtId="0" fontId="12" fillId="0" borderId="17" xfId="0" applyFont="1" applyBorder="1" applyAlignment="1">
      <alignment horizontal="left" wrapText="1"/>
    </xf>
    <xf numFmtId="0" fontId="12" fillId="0" borderId="17" xfId="0" applyFont="1" applyBorder="1" applyAlignment="1">
      <alignment horizontal="center" wrapText="1"/>
    </xf>
    <xf numFmtId="176" fontId="12" fillId="2" borderId="17" xfId="0" applyNumberFormat="1" applyFont="1" applyFill="1" applyBorder="1" applyAlignment="1">
      <alignment horizontal="center" wrapText="1"/>
    </xf>
    <xf numFmtId="178" fontId="12" fillId="0" borderId="17" xfId="0" applyNumberFormat="1" applyFont="1" applyBorder="1" applyAlignment="1">
      <alignment horizontal="center" wrapText="1"/>
    </xf>
    <xf numFmtId="177" fontId="12" fillId="0" borderId="19" xfId="0" applyNumberFormat="1" applyFont="1" applyBorder="1" applyAlignment="1">
      <alignment horizontal="center" wrapText="1"/>
    </xf>
    <xf numFmtId="0" fontId="12" fillId="0" borderId="20" xfId="0" applyFont="1" applyBorder="1" applyAlignment="1">
      <alignment horizontal="left" vertical="center" wrapText="1"/>
    </xf>
    <xf numFmtId="176" fontId="12" fillId="0" borderId="17" xfId="0" applyNumberFormat="1" applyFont="1" applyBorder="1" applyAlignment="1">
      <alignment horizontal="center" wrapText="1"/>
    </xf>
    <xf numFmtId="177" fontId="12" fillId="0" borderId="17" xfId="0" applyNumberFormat="1" applyFont="1" applyBorder="1" applyAlignment="1">
      <alignment horizontal="left" vertical="center" wrapText="1"/>
    </xf>
    <xf numFmtId="0" fontId="12" fillId="0" borderId="17" xfId="0" applyFont="1" applyBorder="1" applyAlignment="1">
      <alignment horizontal="center" vertical="center" wrapText="1"/>
    </xf>
    <xf numFmtId="0" fontId="12" fillId="0" borderId="17" xfId="0" applyFont="1" applyBorder="1" applyAlignment="1">
      <alignment vertical="center" wrapText="1"/>
    </xf>
    <xf numFmtId="0" fontId="12" fillId="0" borderId="17" xfId="0" applyFont="1" applyBorder="1" applyAlignment="1">
      <alignment horizontal="center" vertical="center" wrapText="1" shrinkToFit="1"/>
    </xf>
    <xf numFmtId="0" fontId="12" fillId="0" borderId="17" xfId="0" applyFont="1" applyBorder="1" applyAlignment="1">
      <alignment wrapText="1"/>
    </xf>
    <xf numFmtId="0" fontId="12" fillId="0" borderId="18" xfId="0" applyFont="1" applyBorder="1" applyAlignment="1">
      <alignment horizontal="left" wrapText="1"/>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3" xfId="0" applyFont="1" applyBorder="1" applyAlignment="1">
      <alignment horizontal="left" vertical="center" wrapText="1"/>
    </xf>
    <xf numFmtId="0" fontId="12" fillId="0" borderId="12" xfId="0" applyFont="1" applyBorder="1" applyAlignment="1">
      <alignment vertical="center" wrapText="1"/>
    </xf>
    <xf numFmtId="176" fontId="12" fillId="0" borderId="12" xfId="0" applyNumberFormat="1" applyFont="1" applyBorder="1" applyAlignment="1">
      <alignment horizontal="center" vertical="center" wrapText="1"/>
    </xf>
    <xf numFmtId="177" fontId="12" fillId="0" borderId="14" xfId="0" applyNumberFormat="1" applyFont="1" applyBorder="1" applyAlignment="1">
      <alignment horizontal="center" vertical="center" wrapText="1"/>
    </xf>
    <xf numFmtId="0" fontId="3" fillId="0" borderId="3" xfId="0" applyFont="1" applyBorder="1" applyAlignment="1">
      <alignment horizontal="center" vertical="center" textRotation="255"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7" xfId="0" applyFont="1" applyBorder="1" applyAlignment="1">
      <alignment vertical="center" wrapText="1"/>
    </xf>
    <xf numFmtId="0" fontId="3" fillId="0" borderId="31" xfId="0" applyFont="1" applyBorder="1" applyAlignment="1">
      <alignment vertical="center" wrapText="1"/>
    </xf>
    <xf numFmtId="0" fontId="3" fillId="0" borderId="27" xfId="0" applyFont="1" applyBorder="1" applyAlignment="1">
      <alignment vertical="center" wrapText="1"/>
    </xf>
    <xf numFmtId="0" fontId="3" fillId="0" borderId="6" xfId="0" applyFont="1" applyBorder="1" applyAlignment="1">
      <alignment vertical="center" wrapText="1"/>
    </xf>
    <xf numFmtId="0" fontId="3" fillId="0" borderId="8" xfId="0" applyFont="1" applyBorder="1" applyAlignment="1">
      <alignment vertical="center" wrapText="1"/>
    </xf>
    <xf numFmtId="0" fontId="3" fillId="0" borderId="9" xfId="0" applyFont="1" applyBorder="1" applyAlignment="1">
      <alignment horizontal="center" vertical="center" wrapText="1"/>
    </xf>
    <xf numFmtId="0" fontId="3" fillId="0" borderId="10" xfId="0" applyFont="1" applyBorder="1" applyAlignment="1">
      <alignment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 xfId="0" applyFont="1" applyBorder="1" applyAlignment="1">
      <alignment horizontal="center" vertical="center" wrapText="1"/>
    </xf>
    <xf numFmtId="0" fontId="8" fillId="0" borderId="7" xfId="0" applyFont="1" applyBorder="1" applyAlignment="1">
      <alignment horizontal="center" vertical="center" wrapText="1"/>
    </xf>
    <xf numFmtId="0" fontId="8" fillId="0" borderId="27"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8" xfId="0" applyFont="1" applyBorder="1" applyAlignment="1">
      <alignment horizontal="center" vertical="center" wrapText="1"/>
    </xf>
    <xf numFmtId="0" fontId="0" fillId="0" borderId="0" xfId="0" applyBorder="1">
      <alignment vertical="center"/>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0" fontId="3" fillId="0" borderId="5" xfId="0" applyNumberFormat="1" applyFont="1" applyFill="1" applyBorder="1" applyAlignment="1">
      <alignment horizontal="center" vertical="center" wrapText="1"/>
    </xf>
    <xf numFmtId="0" fontId="3" fillId="0" borderId="6" xfId="0" applyNumberFormat="1" applyFont="1" applyFill="1" applyBorder="1" applyAlignment="1">
      <alignment horizontal="center" vertical="center"/>
    </xf>
    <xf numFmtId="0" fontId="3" fillId="0" borderId="8" xfId="0" applyNumberFormat="1" applyFont="1" applyFill="1" applyBorder="1" applyAlignment="1">
      <alignment horizontal="center" vertical="center"/>
    </xf>
    <xf numFmtId="0" fontId="3" fillId="0" borderId="0" xfId="0" applyFont="1" applyFill="1" applyAlignment="1">
      <alignment horizontal="center" vertical="center"/>
    </xf>
    <xf numFmtId="0" fontId="5" fillId="0" borderId="0" xfId="0" applyFont="1" applyAlignment="1">
      <alignment horizontal="center" vertical="center"/>
    </xf>
    <xf numFmtId="0" fontId="9" fillId="0" borderId="33" xfId="0" applyFont="1" applyBorder="1" applyAlignment="1">
      <alignment horizontal="left" vertical="center"/>
    </xf>
    <xf numFmtId="0" fontId="6" fillId="0" borderId="34" xfId="0" applyFont="1" applyBorder="1" applyAlignment="1">
      <alignment horizontal="left" vertical="center"/>
    </xf>
    <xf numFmtId="0" fontId="9" fillId="0" borderId="34" xfId="0" applyFont="1" applyBorder="1" applyAlignment="1">
      <alignment horizontal="left" vertical="center"/>
    </xf>
    <xf numFmtId="0" fontId="6" fillId="0" borderId="35" xfId="0" applyFont="1" applyBorder="1" applyAlignment="1">
      <alignment horizontal="left" vertical="center"/>
    </xf>
    <xf numFmtId="0" fontId="6" fillId="0" borderId="0" xfId="0" applyFont="1" applyAlignment="1">
      <alignment horizontal="justify" vertical="center"/>
    </xf>
    <xf numFmtId="0" fontId="5" fillId="0" borderId="0" xfId="0" applyFont="1" applyAlignment="1">
      <alignment vertical="center"/>
    </xf>
    <xf numFmtId="0" fontId="8" fillId="0" borderId="7" xfId="0" applyFont="1" applyBorder="1" applyAlignment="1">
      <alignment horizontal="left" vertical="center"/>
    </xf>
    <xf numFmtId="0" fontId="0" fillId="0" borderId="0" xfId="0" applyFont="1" applyAlignment="1">
      <alignment horizontal="center" vertical="center"/>
    </xf>
    <xf numFmtId="0" fontId="8" fillId="0" borderId="1" xfId="0" applyFont="1" applyBorder="1" applyAlignment="1">
      <alignment horizontal="left" vertical="center"/>
    </xf>
    <xf numFmtId="0" fontId="8" fillId="0" borderId="9" xfId="0" applyFont="1" applyBorder="1" applyAlignment="1">
      <alignment horizontal="left" vertical="center"/>
    </xf>
    <xf numFmtId="0" fontId="0" fillId="0" borderId="6" xfId="0" applyFont="1" applyBorder="1" applyAlignment="1">
      <alignment horizontal="center" vertical="center"/>
    </xf>
    <xf numFmtId="0" fontId="8" fillId="0" borderId="1" xfId="0" applyFont="1" applyBorder="1" applyAlignment="1">
      <alignment horizontal="center" vertical="center"/>
    </xf>
    <xf numFmtId="0" fontId="8" fillId="0" borderId="8" xfId="0" applyFont="1" applyBorder="1" applyAlignment="1">
      <alignment horizontal="center" vertical="center"/>
    </xf>
    <xf numFmtId="0" fontId="0" fillId="0" borderId="9" xfId="0" applyFont="1" applyBorder="1" applyAlignment="1">
      <alignment horizontal="center" vertical="center"/>
    </xf>
    <xf numFmtId="0" fontId="0" fillId="0" borderId="10" xfId="0" applyFont="1" applyBorder="1">
      <alignment vertical="center"/>
    </xf>
    <xf numFmtId="0" fontId="17" fillId="0" borderId="0" xfId="0" applyFont="1">
      <alignment vertical="center"/>
    </xf>
    <xf numFmtId="0" fontId="17" fillId="0" borderId="0" xfId="0" applyFont="1" applyAlignment="1">
      <alignment horizontal="center" vertical="center"/>
    </xf>
    <xf numFmtId="0" fontId="18" fillId="3" borderId="1" xfId="0" applyFont="1" applyFill="1" applyBorder="1" applyAlignment="1">
      <alignment horizontal="center" vertical="center"/>
    </xf>
    <xf numFmtId="0" fontId="0" fillId="0" borderId="1" xfId="0" applyFont="1" applyFill="1" applyBorder="1" applyAlignment="1">
      <alignment horizontal="center" vertical="center"/>
    </xf>
    <xf numFmtId="179" fontId="20" fillId="4" borderId="1" xfId="1" applyNumberFormat="1" applyFont="1" applyFill="1" applyBorder="1" applyAlignment="1">
      <alignment horizontal="center" vertical="center"/>
    </xf>
    <xf numFmtId="0" fontId="0" fillId="4" borderId="1" xfId="0" applyFont="1" applyFill="1" applyBorder="1" applyAlignment="1">
      <alignment horizontal="center" vertical="center"/>
    </xf>
    <xf numFmtId="179" fontId="20" fillId="5" borderId="1" xfId="0" applyNumberFormat="1" applyFont="1" applyFill="1" applyBorder="1" applyAlignment="1">
      <alignment horizontal="center" vertical="center"/>
    </xf>
    <xf numFmtId="0" fontId="0" fillId="0" borderId="45" xfId="0" applyFont="1" applyFill="1" applyBorder="1" applyAlignment="1">
      <alignment horizontal="center" vertical="center"/>
    </xf>
    <xf numFmtId="179" fontId="20" fillId="4" borderId="46" xfId="1" applyNumberFormat="1" applyFont="1" applyFill="1" applyBorder="1" applyAlignment="1">
      <alignment horizontal="center" vertical="center"/>
    </xf>
    <xf numFmtId="179" fontId="21" fillId="3" borderId="46" xfId="0" applyNumberFormat="1" applyFont="1" applyFill="1" applyBorder="1" applyAlignment="1">
      <alignment horizontal="center" vertical="center"/>
    </xf>
    <xf numFmtId="0" fontId="21" fillId="3" borderId="47" xfId="0" applyFont="1" applyFill="1" applyBorder="1" applyAlignment="1">
      <alignment horizontal="center" vertical="center"/>
    </xf>
    <xf numFmtId="0" fontId="21" fillId="3" borderId="1" xfId="0" applyFont="1" applyFill="1" applyBorder="1" applyAlignment="1">
      <alignment horizontal="center" vertical="center"/>
    </xf>
    <xf numFmtId="179" fontId="23" fillId="4" borderId="52" xfId="2" applyNumberFormat="1" applyFill="1" applyBorder="1" applyAlignment="1" applyProtection="1">
      <alignment horizontal="center" vertical="center"/>
    </xf>
    <xf numFmtId="179" fontId="22" fillId="9" borderId="1" xfId="0" applyNumberFormat="1" applyFont="1" applyFill="1" applyBorder="1" applyAlignment="1">
      <alignment horizontal="center" vertical="center"/>
    </xf>
    <xf numFmtId="0" fontId="0" fillId="4" borderId="1" xfId="0" applyNumberFormat="1" applyFill="1" applyBorder="1" applyAlignment="1">
      <alignment vertical="center" wrapText="1"/>
    </xf>
    <xf numFmtId="179" fontId="20" fillId="5" borderId="46" xfId="0" applyNumberFormat="1" applyFont="1" applyFill="1" applyBorder="1" applyAlignment="1">
      <alignment horizontal="center" vertical="center" wrapText="1"/>
    </xf>
    <xf numFmtId="0" fontId="21" fillId="3" borderId="51" xfId="0" applyFont="1" applyFill="1" applyBorder="1" applyAlignment="1">
      <alignment horizontal="center" vertical="center"/>
    </xf>
    <xf numFmtId="179" fontId="22" fillId="4" borderId="52" xfId="3" applyNumberFormat="1" applyFont="1" applyFill="1" applyBorder="1" applyAlignment="1">
      <alignment horizontal="center" vertical="center"/>
    </xf>
    <xf numFmtId="179" fontId="20" fillId="9" borderId="1" xfId="0" applyNumberFormat="1" applyFont="1" applyFill="1" applyBorder="1" applyAlignment="1">
      <alignment horizontal="center" vertical="center"/>
    </xf>
    <xf numFmtId="177" fontId="19" fillId="4" borderId="1" xfId="0" applyNumberFormat="1" applyFont="1" applyFill="1" applyBorder="1" applyAlignment="1">
      <alignment horizontal="center" vertical="center" wrapText="1"/>
    </xf>
    <xf numFmtId="0" fontId="25" fillId="6" borderId="1" xfId="0" applyFont="1" applyFill="1" applyBorder="1" applyAlignment="1">
      <alignment horizontal="center" vertical="center"/>
    </xf>
    <xf numFmtId="179" fontId="25" fillId="11" borderId="46" xfId="0" applyNumberFormat="1" applyFont="1" applyFill="1" applyBorder="1" applyAlignment="1">
      <alignment horizontal="center" vertical="center"/>
    </xf>
    <xf numFmtId="0" fontId="0" fillId="10" borderId="1" xfId="1" applyFont="1" applyFill="1" applyBorder="1" applyAlignment="1">
      <alignment horizontal="center" vertical="center"/>
    </xf>
    <xf numFmtId="179" fontId="0" fillId="10" borderId="46" xfId="1" applyNumberFormat="1" applyFont="1" applyFill="1" applyBorder="1" applyAlignment="1">
      <alignment horizontal="center" vertical="center"/>
    </xf>
    <xf numFmtId="179" fontId="0" fillId="0" borderId="1" xfId="0" applyNumberFormat="1" applyFont="1" applyFill="1" applyBorder="1" applyAlignment="1">
      <alignment horizontal="center" vertical="center"/>
    </xf>
    <xf numFmtId="0" fontId="0" fillId="10" borderId="1" xfId="0" applyFont="1" applyFill="1" applyBorder="1" applyAlignment="1">
      <alignment horizontal="center" vertical="center"/>
    </xf>
    <xf numFmtId="0" fontId="0" fillId="0" borderId="1" xfId="0" applyFont="1" applyBorder="1" applyAlignment="1">
      <alignment horizontal="center" vertical="center"/>
    </xf>
    <xf numFmtId="179" fontId="0" fillId="11" borderId="46" xfId="1" applyNumberFormat="1" applyFont="1" applyFill="1" applyBorder="1" applyAlignment="1">
      <alignment horizontal="center" vertical="center"/>
    </xf>
    <xf numFmtId="0" fontId="0" fillId="10" borderId="1" xfId="0" applyFont="1" applyFill="1" applyBorder="1" applyAlignment="1">
      <alignment horizontal="center" vertical="center" wrapText="1"/>
    </xf>
    <xf numFmtId="0" fontId="19" fillId="10" borderId="1" xfId="0" applyFont="1" applyFill="1" applyBorder="1" applyAlignment="1">
      <alignment horizontal="center" vertical="center"/>
    </xf>
    <xf numFmtId="0" fontId="0" fillId="12" borderId="1" xfId="1" applyFont="1" applyFill="1" applyBorder="1" applyAlignment="1">
      <alignment horizontal="center" vertical="center"/>
    </xf>
    <xf numFmtId="0" fontId="0" fillId="13" borderId="1" xfId="1" applyFont="1" applyFill="1" applyBorder="1" applyAlignment="1">
      <alignment horizontal="center" vertical="center"/>
    </xf>
    <xf numFmtId="179" fontId="0" fillId="10" borderId="1" xfId="0" applyNumberFormat="1" applyFont="1" applyFill="1" applyBorder="1" applyAlignment="1">
      <alignment horizontal="center" vertical="center"/>
    </xf>
    <xf numFmtId="0" fontId="0" fillId="11" borderId="1" xfId="1" applyFont="1" applyFill="1" applyBorder="1" applyAlignment="1">
      <alignment horizontal="center" vertical="center"/>
    </xf>
    <xf numFmtId="0" fontId="19" fillId="0" borderId="1" xfId="0" applyFont="1" applyBorder="1" applyAlignment="1">
      <alignment horizontal="center" vertical="center"/>
    </xf>
    <xf numFmtId="0" fontId="20" fillId="4" borderId="1" xfId="0" applyFont="1" applyFill="1" applyBorder="1" applyAlignment="1">
      <alignment horizontal="center" vertical="center"/>
    </xf>
    <xf numFmtId="0" fontId="0" fillId="14" borderId="51" xfId="1" applyFont="1" applyFill="1" applyBorder="1" applyAlignment="1">
      <alignment horizontal="center" vertical="center"/>
    </xf>
    <xf numFmtId="179" fontId="0" fillId="10" borderId="1" xfId="1" applyNumberFormat="1" applyFont="1" applyFill="1" applyBorder="1" applyAlignment="1">
      <alignment horizontal="center" vertical="center"/>
    </xf>
    <xf numFmtId="179" fontId="26" fillId="0" borderId="1" xfId="0" applyNumberFormat="1" applyFont="1" applyBorder="1" applyAlignment="1">
      <alignment horizontal="center" vertical="center"/>
    </xf>
    <xf numFmtId="0" fontId="0" fillId="15" borderId="1" xfId="1" applyFont="1" applyFill="1" applyBorder="1" applyAlignment="1">
      <alignment horizontal="center" vertical="center"/>
    </xf>
    <xf numFmtId="179" fontId="0" fillId="0" borderId="1" xfId="0" applyNumberFormat="1" applyFont="1" applyBorder="1" applyAlignment="1">
      <alignment horizontal="center" vertical="center"/>
    </xf>
    <xf numFmtId="0" fontId="0" fillId="16" borderId="1" xfId="1" applyFont="1" applyFill="1" applyBorder="1" applyAlignment="1">
      <alignment horizontal="center" vertical="center"/>
    </xf>
    <xf numFmtId="0" fontId="0" fillId="17" borderId="1" xfId="0" applyFont="1" applyFill="1" applyBorder="1" applyAlignment="1">
      <alignment horizontal="center" vertical="center"/>
    </xf>
    <xf numFmtId="0" fontId="20" fillId="4" borderId="1" xfId="1" applyFont="1" applyFill="1" applyBorder="1" applyAlignment="1">
      <alignment horizontal="center" vertical="center"/>
    </xf>
    <xf numFmtId="179" fontId="21" fillId="3" borderId="1" xfId="0" applyNumberFormat="1" applyFont="1" applyFill="1" applyBorder="1" applyAlignment="1">
      <alignment horizontal="center" vertical="center"/>
    </xf>
    <xf numFmtId="0" fontId="0" fillId="18" borderId="1" xfId="1" applyFont="1" applyFill="1" applyBorder="1" applyAlignment="1">
      <alignment horizontal="center" vertical="center"/>
    </xf>
    <xf numFmtId="179" fontId="26" fillId="11" borderId="1" xfId="0" applyNumberFormat="1" applyFont="1" applyFill="1" applyBorder="1" applyAlignment="1">
      <alignment horizontal="center" vertical="center"/>
    </xf>
    <xf numFmtId="0" fontId="0" fillId="19" borderId="1" xfId="1" applyFont="1" applyFill="1" applyBorder="1" applyAlignment="1">
      <alignment horizontal="center" vertical="center" wrapText="1"/>
    </xf>
    <xf numFmtId="0" fontId="0" fillId="0" borderId="1" xfId="0" applyFont="1" applyBorder="1" applyAlignment="1">
      <alignment horizontal="center" vertical="center" wrapText="1"/>
    </xf>
    <xf numFmtId="0" fontId="0" fillId="8" borderId="1" xfId="1" applyFont="1" applyFill="1" applyBorder="1" applyAlignment="1">
      <alignment horizontal="center" vertical="center"/>
    </xf>
    <xf numFmtId="0" fontId="25" fillId="10" borderId="1" xfId="1" applyFont="1" applyFill="1" applyBorder="1" applyAlignment="1">
      <alignment horizontal="center" vertical="center"/>
    </xf>
    <xf numFmtId="179" fontId="25" fillId="10" borderId="1" xfId="1" applyNumberFormat="1" applyFont="1" applyFill="1" applyBorder="1" applyAlignment="1">
      <alignment horizontal="center" vertical="center"/>
    </xf>
    <xf numFmtId="179" fontId="20" fillId="4" borderId="1" xfId="0" applyNumberFormat="1" applyFont="1" applyFill="1" applyBorder="1" applyAlignment="1">
      <alignment horizontal="center" vertical="center"/>
    </xf>
    <xf numFmtId="0" fontId="20" fillId="4" borderId="47" xfId="0" applyFont="1" applyFill="1" applyBorder="1" applyAlignment="1">
      <alignment horizontal="center" vertical="center"/>
    </xf>
    <xf numFmtId="0" fontId="0" fillId="4" borderId="0" xfId="0" applyFill="1">
      <alignment vertical="center"/>
    </xf>
    <xf numFmtId="0" fontId="19" fillId="0" borderId="51" xfId="0" applyFont="1" applyBorder="1" applyAlignment="1">
      <alignment horizontal="center" vertical="center"/>
    </xf>
    <xf numFmtId="0" fontId="0" fillId="4" borderId="1" xfId="0" applyFill="1" applyBorder="1">
      <alignment vertical="center"/>
    </xf>
    <xf numFmtId="179" fontId="20" fillId="10" borderId="1" xfId="0" applyNumberFormat="1" applyFont="1" applyFill="1" applyBorder="1" applyAlignment="1">
      <alignment horizontal="center" vertical="center"/>
    </xf>
    <xf numFmtId="0" fontId="0" fillId="10" borderId="1" xfId="0" applyNumberFormat="1" applyFont="1" applyFill="1" applyBorder="1" applyAlignment="1">
      <alignment horizontal="center" vertical="center" wrapText="1"/>
    </xf>
    <xf numFmtId="179" fontId="22" fillId="5" borderId="1" xfId="0" applyNumberFormat="1" applyFont="1" applyFill="1" applyBorder="1" applyAlignment="1">
      <alignment horizontal="center" vertical="center"/>
    </xf>
    <xf numFmtId="0" fontId="19" fillId="0" borderId="0" xfId="0" applyFont="1">
      <alignment vertical="center"/>
    </xf>
    <xf numFmtId="0" fontId="28" fillId="0" borderId="0" xfId="0" applyFont="1">
      <alignment vertical="center"/>
    </xf>
    <xf numFmtId="0" fontId="10" fillId="0" borderId="1" xfId="0" applyFont="1" applyBorder="1" applyAlignment="1">
      <alignment horizontal="center" vertical="center" wrapText="1"/>
    </xf>
    <xf numFmtId="0" fontId="8" fillId="0" borderId="45" xfId="0" applyFont="1" applyBorder="1" applyAlignment="1">
      <alignment horizontal="center" vertical="center" wrapText="1"/>
    </xf>
    <xf numFmtId="0" fontId="8" fillId="0" borderId="1" xfId="0" applyFont="1" applyBorder="1" applyAlignment="1">
      <alignment vertical="center" wrapText="1"/>
    </xf>
    <xf numFmtId="0" fontId="28" fillId="0" borderId="0" xfId="0" applyFont="1" applyAlignment="1">
      <alignment horizontal="center" vertical="center"/>
    </xf>
    <xf numFmtId="0" fontId="4" fillId="0" borderId="0" xfId="0" applyFont="1" applyAlignment="1">
      <alignment horizontal="center" vertical="center"/>
    </xf>
    <xf numFmtId="0" fontId="0" fillId="0" borderId="0" xfId="0" applyAlignment="1">
      <alignment horizontal="left" vertical="center"/>
    </xf>
    <xf numFmtId="0" fontId="0" fillId="0" borderId="36" xfId="0" applyBorder="1" applyAlignment="1">
      <alignment horizontal="left" vertical="top"/>
    </xf>
    <xf numFmtId="0" fontId="0" fillId="0" borderId="37" xfId="0" applyBorder="1" applyAlignment="1">
      <alignment horizontal="left" vertical="top"/>
    </xf>
    <xf numFmtId="0" fontId="0" fillId="0" borderId="38" xfId="0" applyBorder="1" applyAlignment="1">
      <alignment horizontal="left" vertical="top"/>
    </xf>
    <xf numFmtId="0" fontId="0" fillId="0" borderId="39" xfId="0" applyBorder="1" applyAlignment="1">
      <alignment horizontal="left" vertical="top"/>
    </xf>
    <xf numFmtId="0" fontId="0" fillId="0" borderId="0" xfId="0" applyBorder="1" applyAlignment="1">
      <alignment horizontal="left" vertical="top"/>
    </xf>
    <xf numFmtId="0" fontId="0" fillId="0" borderId="32" xfId="0" applyBorder="1" applyAlignment="1">
      <alignment horizontal="left" vertical="top"/>
    </xf>
    <xf numFmtId="0" fontId="0" fillId="0" borderId="40" xfId="0" applyBorder="1" applyAlignment="1">
      <alignment horizontal="left" vertical="top"/>
    </xf>
    <xf numFmtId="0" fontId="0" fillId="0" borderId="41" xfId="0" applyBorder="1" applyAlignment="1">
      <alignment horizontal="left" vertical="top"/>
    </xf>
    <xf numFmtId="0" fontId="0" fillId="0" borderId="29" xfId="0" applyBorder="1" applyAlignment="1">
      <alignment horizontal="left" vertical="top"/>
    </xf>
    <xf numFmtId="0" fontId="4" fillId="0" borderId="0" xfId="0" applyFont="1" applyBorder="1" applyAlignment="1">
      <alignment horizontal="center" vertical="center"/>
    </xf>
    <xf numFmtId="0" fontId="2" fillId="0" borderId="0" xfId="0" applyFont="1" applyAlignment="1">
      <alignment horizontal="left" vertical="center"/>
    </xf>
    <xf numFmtId="0" fontId="5" fillId="0" borderId="0" xfId="0" applyFont="1" applyBorder="1" applyAlignment="1">
      <alignment horizontal="center" vertical="center" wrapText="1"/>
    </xf>
    <xf numFmtId="0" fontId="0" fillId="0" borderId="0" xfId="0" applyBorder="1" applyAlignment="1">
      <alignment horizontal="left" vertical="center"/>
    </xf>
    <xf numFmtId="0" fontId="8" fillId="0" borderId="0" xfId="0" applyFont="1" applyBorder="1" applyAlignment="1">
      <alignment horizontal="left" vertical="center"/>
    </xf>
    <xf numFmtId="0" fontId="8" fillId="0" borderId="0" xfId="0" applyFont="1" applyAlignment="1">
      <alignment horizontal="left" vertical="center"/>
    </xf>
    <xf numFmtId="0" fontId="14" fillId="0" borderId="0" xfId="0" applyFont="1" applyAlignment="1">
      <alignment horizontal="center" wrapText="1"/>
    </xf>
    <xf numFmtId="0" fontId="12" fillId="0" borderId="26" xfId="0" applyFont="1" applyBorder="1" applyAlignment="1">
      <alignment horizontal="left" wrapText="1"/>
    </xf>
    <xf numFmtId="0" fontId="12" fillId="0" borderId="21" xfId="0" applyFont="1" applyBorder="1" applyAlignment="1">
      <alignment horizontal="center" wrapText="1"/>
    </xf>
    <xf numFmtId="0" fontId="12" fillId="0" borderId="22" xfId="0" applyFont="1" applyBorder="1" applyAlignment="1">
      <alignment horizontal="center" wrapText="1"/>
    </xf>
    <xf numFmtId="0" fontId="12" fillId="0" borderId="23" xfId="0" applyFont="1" applyBorder="1" applyAlignment="1">
      <alignment horizontal="center" wrapText="1"/>
    </xf>
    <xf numFmtId="0" fontId="0" fillId="0" borderId="47" xfId="0" applyFont="1" applyFill="1" applyBorder="1" applyAlignment="1">
      <alignment horizontal="center" vertical="center"/>
    </xf>
    <xf numFmtId="0" fontId="0" fillId="4" borderId="45" xfId="0" applyFont="1" applyFill="1" applyBorder="1" applyAlignment="1">
      <alignment horizontal="center" vertical="center"/>
    </xf>
    <xf numFmtId="0" fontId="0" fillId="4" borderId="46" xfId="0" applyFont="1" applyFill="1" applyBorder="1" applyAlignment="1">
      <alignment horizontal="center" vertical="center"/>
    </xf>
    <xf numFmtId="0" fontId="15" fillId="0" borderId="0" xfId="0" applyFont="1" applyAlignment="1">
      <alignment horizontal="center" vertical="center"/>
    </xf>
    <xf numFmtId="0" fontId="18" fillId="3" borderId="1" xfId="0" applyFont="1" applyFill="1" applyBorder="1" applyAlignment="1">
      <alignment horizontal="center" vertical="center"/>
    </xf>
    <xf numFmtId="0" fontId="19"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0" fillId="4" borderId="45" xfId="0" applyFill="1" applyBorder="1" applyAlignment="1">
      <alignment horizontal="center" vertical="center"/>
    </xf>
    <xf numFmtId="0" fontId="0" fillId="0" borderId="1" xfId="0" applyFill="1" applyBorder="1" applyAlignment="1">
      <alignment horizontal="center" vertical="center"/>
    </xf>
    <xf numFmtId="0" fontId="19" fillId="0" borderId="45" xfId="0" applyFont="1" applyBorder="1" applyAlignment="1">
      <alignment horizontal="center" vertical="center"/>
    </xf>
    <xf numFmtId="0" fontId="0" fillId="0" borderId="45" xfId="0" applyFont="1" applyBorder="1" applyAlignment="1">
      <alignment horizontal="center" vertical="center"/>
    </xf>
    <xf numFmtId="0" fontId="21" fillId="3" borderId="1" xfId="0" applyFont="1" applyFill="1" applyBorder="1" applyAlignment="1">
      <alignment horizontal="center" vertical="center"/>
    </xf>
    <xf numFmtId="0" fontId="19" fillId="6" borderId="48" xfId="0" applyFont="1" applyFill="1" applyBorder="1" applyAlignment="1">
      <alignment horizontal="center" vertical="center"/>
    </xf>
    <xf numFmtId="0" fontId="19" fillId="6" borderId="49" xfId="0" applyFont="1" applyFill="1" applyBorder="1" applyAlignment="1">
      <alignment horizontal="center" vertical="center"/>
    </xf>
    <xf numFmtId="0" fontId="19" fillId="6" borderId="50" xfId="0" applyFont="1" applyFill="1" applyBorder="1" applyAlignment="1">
      <alignment horizontal="center" vertical="center"/>
    </xf>
    <xf numFmtId="0" fontId="19" fillId="6" borderId="2" xfId="0" applyFont="1" applyFill="1" applyBorder="1" applyAlignment="1">
      <alignment horizontal="center" vertical="center"/>
    </xf>
    <xf numFmtId="0" fontId="20" fillId="7" borderId="47" xfId="0" applyFont="1" applyFill="1" applyBorder="1" applyAlignment="1">
      <alignment horizontal="center" vertical="center"/>
    </xf>
    <xf numFmtId="0" fontId="20" fillId="7" borderId="51" xfId="0" applyFont="1" applyFill="1" applyBorder="1" applyAlignment="1">
      <alignment horizontal="center" vertical="center"/>
    </xf>
    <xf numFmtId="177" fontId="22" fillId="8" borderId="47" xfId="0" applyNumberFormat="1" applyFont="1" applyFill="1" applyBorder="1" applyAlignment="1">
      <alignment horizontal="center" vertical="center"/>
    </xf>
    <xf numFmtId="177" fontId="22" fillId="8" borderId="51" xfId="0" applyNumberFormat="1" applyFont="1" applyFill="1" applyBorder="1" applyAlignment="1">
      <alignment horizontal="center" vertical="center"/>
    </xf>
    <xf numFmtId="0" fontId="19" fillId="7" borderId="47" xfId="0" applyFont="1" applyFill="1" applyBorder="1" applyAlignment="1">
      <alignment horizontal="center" vertical="center"/>
    </xf>
    <xf numFmtId="0" fontId="19" fillId="7" borderId="51" xfId="0" applyFont="1" applyFill="1" applyBorder="1" applyAlignment="1">
      <alignment horizontal="center" vertical="center"/>
    </xf>
    <xf numFmtId="0" fontId="19" fillId="0" borderId="48" xfId="0" applyFont="1" applyBorder="1" applyAlignment="1">
      <alignment horizontal="center" vertical="center"/>
    </xf>
    <xf numFmtId="0" fontId="0" fillId="0" borderId="54" xfId="0" applyFont="1" applyBorder="1" applyAlignment="1">
      <alignment horizontal="center" vertical="center"/>
    </xf>
    <xf numFmtId="0" fontId="0" fillId="0" borderId="51" xfId="0" applyFont="1" applyBorder="1" applyAlignment="1">
      <alignment horizontal="center" vertical="center"/>
    </xf>
    <xf numFmtId="0" fontId="0" fillId="10" borderId="54" xfId="1" applyFont="1" applyFill="1" applyBorder="1" applyAlignment="1">
      <alignment horizontal="center" vertical="center"/>
    </xf>
    <xf numFmtId="0" fontId="0" fillId="0" borderId="1" xfId="0" applyFont="1" applyBorder="1" applyAlignment="1">
      <alignment horizontal="center" vertical="center"/>
    </xf>
    <xf numFmtId="0" fontId="0" fillId="0" borderId="54" xfId="0" applyBorder="1" applyAlignment="1">
      <alignment horizontal="center" vertical="center"/>
    </xf>
    <xf numFmtId="0" fontId="0" fillId="0" borderId="51" xfId="0" applyBorder="1" applyAlignment="1">
      <alignment horizontal="center" vertical="center"/>
    </xf>
    <xf numFmtId="179" fontId="20" fillId="3" borderId="47" xfId="0" applyNumberFormat="1" applyFont="1" applyFill="1" applyBorder="1" applyAlignment="1">
      <alignment horizontal="center" vertical="center"/>
    </xf>
    <xf numFmtId="179" fontId="20" fillId="3" borderId="51" xfId="0" applyNumberFormat="1" applyFont="1" applyFill="1" applyBorder="1" applyAlignment="1">
      <alignment horizontal="center" vertical="center"/>
    </xf>
    <xf numFmtId="0" fontId="21" fillId="3" borderId="51" xfId="0" applyFont="1" applyFill="1" applyBorder="1" applyAlignment="1">
      <alignment horizontal="center" vertical="center"/>
    </xf>
    <xf numFmtId="0" fontId="0" fillId="0" borderId="53" xfId="0" applyFont="1" applyBorder="1" applyAlignment="1">
      <alignment horizontal="center" vertical="center"/>
    </xf>
    <xf numFmtId="0" fontId="0" fillId="10" borderId="47" xfId="0" applyFont="1" applyFill="1" applyBorder="1" applyAlignment="1">
      <alignment horizontal="center" vertical="center"/>
    </xf>
    <xf numFmtId="0" fontId="0" fillId="10" borderId="54" xfId="0" applyFont="1" applyFill="1" applyBorder="1" applyAlignment="1">
      <alignment horizontal="center" vertical="center"/>
    </xf>
    <xf numFmtId="0" fontId="0" fillId="10" borderId="51" xfId="0" applyFont="1" applyFill="1" applyBorder="1" applyAlignment="1">
      <alignment horizontal="center" vertical="center"/>
    </xf>
    <xf numFmtId="0" fontId="20" fillId="4" borderId="54" xfId="1" applyFont="1" applyFill="1" applyBorder="1" applyAlignment="1">
      <alignment horizontal="center" vertical="center"/>
    </xf>
    <xf numFmtId="0" fontId="19" fillId="0" borderId="47" xfId="0" applyFont="1" applyBorder="1" applyAlignment="1">
      <alignment horizontal="center" vertical="center"/>
    </xf>
    <xf numFmtId="0" fontId="0" fillId="0" borderId="46" xfId="0" applyBorder="1" applyAlignment="1">
      <alignment horizontal="center" vertical="center"/>
    </xf>
    <xf numFmtId="0" fontId="19" fillId="0" borderId="0" xfId="0" applyFont="1" applyAlignment="1">
      <alignment horizontal="center" vertical="center"/>
    </xf>
    <xf numFmtId="0" fontId="19" fillId="0" borderId="0" xfId="0" applyFont="1" applyAlignment="1">
      <alignment horizontal="left" vertical="center" wrapText="1"/>
    </xf>
    <xf numFmtId="0" fontId="5" fillId="0" borderId="0" xfId="0" applyFont="1" applyAlignment="1">
      <alignment horizontal="center" vertical="center"/>
    </xf>
    <xf numFmtId="0" fontId="8" fillId="0" borderId="44" xfId="0" applyFont="1" applyBorder="1" applyAlignment="1">
      <alignment horizontal="left" vertical="center"/>
    </xf>
    <xf numFmtId="0" fontId="8" fillId="0" borderId="42" xfId="0" applyFont="1" applyBorder="1" applyAlignment="1">
      <alignment horizontal="left" vertical="center"/>
    </xf>
    <xf numFmtId="0" fontId="8" fillId="0" borderId="43" xfId="0" applyFont="1" applyBorder="1" applyAlignment="1">
      <alignment horizontal="left" vertical="center"/>
    </xf>
    <xf numFmtId="0" fontId="8" fillId="0" borderId="45" xfId="0" applyFont="1" applyBorder="1" applyAlignment="1">
      <alignment horizontal="center" vertical="center" wrapText="1"/>
    </xf>
    <xf numFmtId="0" fontId="8" fillId="0" borderId="46" xfId="0" applyFont="1" applyBorder="1" applyAlignment="1">
      <alignment horizontal="center" vertical="center" wrapText="1"/>
    </xf>
    <xf numFmtId="0" fontId="5" fillId="0" borderId="0" xfId="0" applyFont="1" applyBorder="1" applyAlignment="1">
      <alignment horizontal="left" vertical="center" wrapText="1"/>
    </xf>
    <xf numFmtId="0" fontId="5" fillId="0" borderId="53" xfId="0" applyFont="1" applyBorder="1" applyAlignment="1">
      <alignment horizontal="center" vertical="center" wrapText="1"/>
    </xf>
    <xf numFmtId="0" fontId="5" fillId="0" borderId="50" xfId="0" applyFont="1" applyBorder="1" applyAlignment="1">
      <alignment horizontal="center" vertical="center" wrapText="1"/>
    </xf>
    <xf numFmtId="0" fontId="5" fillId="0" borderId="55" xfId="0" applyFont="1" applyBorder="1" applyAlignment="1">
      <alignment horizontal="center" vertical="center" wrapText="1"/>
    </xf>
    <xf numFmtId="0" fontId="28" fillId="0" borderId="0" xfId="0" applyFont="1" applyBorder="1" applyAlignment="1">
      <alignment horizontal="left" vertical="center"/>
    </xf>
    <xf numFmtId="0" fontId="8" fillId="0" borderId="1" xfId="0" applyFont="1" applyBorder="1" applyAlignment="1">
      <alignment horizontal="center" vertical="center" wrapText="1"/>
    </xf>
  </cellXfs>
  <cellStyles count="4">
    <cellStyle name="常规" xfId="0" builtinId="0"/>
    <cellStyle name="常规 2" xfId="3"/>
    <cellStyle name="常规 3 2" xfId="1"/>
    <cellStyle name="超链接" xfId="2" builtinId="8"/>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9994;&#22996;&#20250;/&#21313;&#20998;&#20154;&#24037;&#25104;&#26412;2016/2016&#27491;&#24335;&#24037;&#27979;&#3163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9994;&#22996;&#20250;/&#21313;&#20998;&#20154;&#24037;&#25104;&#26412;2016/2015&#27966;&#36963;&#24037;&#27979;&#31639;.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3"/>
    </sheetNames>
    <sheetDataSet>
      <sheetData sheetId="0">
        <row r="10">
          <cell r="L10">
            <v>588525.11800000002</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派遣工工资"/>
      <sheetName val="正式工成本"/>
    </sheetNames>
    <sheetDataSet>
      <sheetData sheetId="0">
        <row r="13">
          <cell r="R13">
            <v>318679.77120000002</v>
          </cell>
        </row>
      </sheetData>
      <sheetData sheetId="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21313;&#20998;&#20154;&#24037;&#25104;&#26412;2016\2015&#27966;&#36963;&#24037;&#27979;&#31639;.xls"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H20"/>
  <sheetViews>
    <sheetView workbookViewId="0">
      <selection activeCell="M12" sqref="M12"/>
    </sheetView>
  </sheetViews>
  <sheetFormatPr defaultRowHeight="13.5"/>
  <cols>
    <col min="8" max="8" width="17.75" customWidth="1"/>
  </cols>
  <sheetData>
    <row r="1" spans="1:8" ht="20.25" customHeight="1">
      <c r="A1" s="158" t="s">
        <v>246</v>
      </c>
      <c r="B1" s="158"/>
      <c r="C1" s="158"/>
      <c r="D1" s="158"/>
      <c r="E1" s="158"/>
      <c r="F1" s="158"/>
      <c r="G1" s="158"/>
      <c r="H1" s="158"/>
    </row>
    <row r="2" spans="1:8" ht="24.75" customHeight="1" thickBot="1">
      <c r="A2" s="157" t="s">
        <v>247</v>
      </c>
      <c r="B2" s="157"/>
      <c r="C2" s="157"/>
      <c r="D2" s="157"/>
      <c r="E2" s="157"/>
      <c r="F2" s="157"/>
      <c r="G2" s="157"/>
      <c r="H2" s="157"/>
    </row>
    <row r="3" spans="1:8" ht="23.25" customHeight="1">
      <c r="A3" s="159" t="s">
        <v>248</v>
      </c>
      <c r="B3" s="160"/>
      <c r="C3" s="160"/>
      <c r="D3" s="160"/>
      <c r="E3" s="160"/>
      <c r="F3" s="160"/>
      <c r="G3" s="160"/>
      <c r="H3" s="161"/>
    </row>
    <row r="4" spans="1:8">
      <c r="A4" s="162"/>
      <c r="B4" s="163"/>
      <c r="C4" s="163"/>
      <c r="D4" s="163"/>
      <c r="E4" s="163"/>
      <c r="F4" s="163"/>
      <c r="G4" s="163"/>
      <c r="H4" s="164"/>
    </row>
    <row r="5" spans="1:8">
      <c r="A5" s="162"/>
      <c r="B5" s="163"/>
      <c r="C5" s="163"/>
      <c r="D5" s="163"/>
      <c r="E5" s="163"/>
      <c r="F5" s="163"/>
      <c r="G5" s="163"/>
      <c r="H5" s="164"/>
    </row>
    <row r="6" spans="1:8">
      <c r="A6" s="162"/>
      <c r="B6" s="163"/>
      <c r="C6" s="163"/>
      <c r="D6" s="163"/>
      <c r="E6" s="163"/>
      <c r="F6" s="163"/>
      <c r="G6" s="163"/>
      <c r="H6" s="164"/>
    </row>
    <row r="7" spans="1:8">
      <c r="A7" s="162"/>
      <c r="B7" s="163"/>
      <c r="C7" s="163"/>
      <c r="D7" s="163"/>
      <c r="E7" s="163"/>
      <c r="F7" s="163"/>
      <c r="G7" s="163"/>
      <c r="H7" s="164"/>
    </row>
    <row r="8" spans="1:8">
      <c r="A8" s="162"/>
      <c r="B8" s="163"/>
      <c r="C8" s="163"/>
      <c r="D8" s="163"/>
      <c r="E8" s="163"/>
      <c r="F8" s="163"/>
      <c r="G8" s="163"/>
      <c r="H8" s="164"/>
    </row>
    <row r="9" spans="1:8">
      <c r="A9" s="162"/>
      <c r="B9" s="163"/>
      <c r="C9" s="163"/>
      <c r="D9" s="163"/>
      <c r="E9" s="163"/>
      <c r="F9" s="163"/>
      <c r="G9" s="163"/>
      <c r="H9" s="164"/>
    </row>
    <row r="10" spans="1:8">
      <c r="A10" s="162"/>
      <c r="B10" s="163"/>
      <c r="C10" s="163"/>
      <c r="D10" s="163"/>
      <c r="E10" s="163"/>
      <c r="F10" s="163"/>
      <c r="G10" s="163"/>
      <c r="H10" s="164"/>
    </row>
    <row r="11" spans="1:8">
      <c r="A11" s="162"/>
      <c r="B11" s="163"/>
      <c r="C11" s="163"/>
      <c r="D11" s="163"/>
      <c r="E11" s="163"/>
      <c r="F11" s="163"/>
      <c r="G11" s="163"/>
      <c r="H11" s="164"/>
    </row>
    <row r="12" spans="1:8">
      <c r="A12" s="162"/>
      <c r="B12" s="163"/>
      <c r="C12" s="163"/>
      <c r="D12" s="163"/>
      <c r="E12" s="163"/>
      <c r="F12" s="163"/>
      <c r="G12" s="163"/>
      <c r="H12" s="164"/>
    </row>
    <row r="13" spans="1:8">
      <c r="A13" s="162"/>
      <c r="B13" s="163"/>
      <c r="C13" s="163"/>
      <c r="D13" s="163"/>
      <c r="E13" s="163"/>
      <c r="F13" s="163"/>
      <c r="G13" s="163"/>
      <c r="H13" s="164"/>
    </row>
    <row r="14" spans="1:8">
      <c r="A14" s="162"/>
      <c r="B14" s="163"/>
      <c r="C14" s="163"/>
      <c r="D14" s="163"/>
      <c r="E14" s="163"/>
      <c r="F14" s="163"/>
      <c r="G14" s="163"/>
      <c r="H14" s="164"/>
    </row>
    <row r="15" spans="1:8">
      <c r="A15" s="162"/>
      <c r="B15" s="163"/>
      <c r="C15" s="163"/>
      <c r="D15" s="163"/>
      <c r="E15" s="163"/>
      <c r="F15" s="163"/>
      <c r="G15" s="163"/>
      <c r="H15" s="164"/>
    </row>
    <row r="16" spans="1:8">
      <c r="A16" s="162"/>
      <c r="B16" s="163"/>
      <c r="C16" s="163"/>
      <c r="D16" s="163"/>
      <c r="E16" s="163"/>
      <c r="F16" s="163"/>
      <c r="G16" s="163"/>
      <c r="H16" s="164"/>
    </row>
    <row r="17" spans="1:8">
      <c r="A17" s="162"/>
      <c r="B17" s="163"/>
      <c r="C17" s="163"/>
      <c r="D17" s="163"/>
      <c r="E17" s="163"/>
      <c r="F17" s="163"/>
      <c r="G17" s="163"/>
      <c r="H17" s="164"/>
    </row>
    <row r="18" spans="1:8">
      <c r="A18" s="162"/>
      <c r="B18" s="163"/>
      <c r="C18" s="163"/>
      <c r="D18" s="163"/>
      <c r="E18" s="163"/>
      <c r="F18" s="163"/>
      <c r="G18" s="163"/>
      <c r="H18" s="164"/>
    </row>
    <row r="19" spans="1:8">
      <c r="A19" s="162"/>
      <c r="B19" s="163"/>
      <c r="C19" s="163"/>
      <c r="D19" s="163"/>
      <c r="E19" s="163"/>
      <c r="F19" s="163"/>
      <c r="G19" s="163"/>
      <c r="H19" s="164"/>
    </row>
    <row r="20" spans="1:8" ht="377.25" customHeight="1" thickBot="1">
      <c r="A20" s="165"/>
      <c r="B20" s="166"/>
      <c r="C20" s="166"/>
      <c r="D20" s="166"/>
      <c r="E20" s="166"/>
      <c r="F20" s="166"/>
      <c r="G20" s="166"/>
      <c r="H20" s="167"/>
    </row>
  </sheetData>
  <mergeCells count="3">
    <mergeCell ref="A2:H2"/>
    <mergeCell ref="A1:H1"/>
    <mergeCell ref="A3:H20"/>
  </mergeCells>
  <phoneticPr fontId="1" type="noConversion"/>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dimension ref="A1:M32"/>
  <sheetViews>
    <sheetView workbookViewId="0">
      <selection activeCell="A2" sqref="A2:M2"/>
    </sheetView>
  </sheetViews>
  <sheetFormatPr defaultRowHeight="12"/>
  <cols>
    <col min="1" max="1" width="4.625" style="4" customWidth="1"/>
    <col min="2" max="2" width="21.75" style="5" customWidth="1"/>
    <col min="3" max="3" width="9.625" style="5" customWidth="1"/>
    <col min="4" max="4" width="11.25" style="5" customWidth="1"/>
    <col min="5" max="5" width="12.5" style="5" customWidth="1"/>
    <col min="6" max="6" width="9.5" style="5" customWidth="1"/>
    <col min="7" max="7" width="9.125" style="5" customWidth="1"/>
    <col min="8" max="8" width="9.75" style="5" customWidth="1"/>
    <col min="9" max="10" width="8.75" style="5" customWidth="1"/>
    <col min="11" max="11" width="10.625" style="5" customWidth="1"/>
    <col min="12" max="12" width="9" style="5" customWidth="1"/>
    <col min="13" max="13" width="20.625" style="4" customWidth="1"/>
    <col min="14" max="16384" width="9" style="4"/>
  </cols>
  <sheetData>
    <row r="1" spans="1:13" ht="24.75" customHeight="1">
      <c r="A1" s="169" t="s">
        <v>100</v>
      </c>
      <c r="B1" s="169"/>
      <c r="C1" s="169"/>
      <c r="D1" s="169"/>
      <c r="E1" s="169"/>
      <c r="F1" s="169"/>
      <c r="G1" s="169"/>
      <c r="H1" s="169"/>
      <c r="I1" s="169"/>
      <c r="J1" s="169"/>
      <c r="K1" s="169"/>
      <c r="L1" s="169"/>
      <c r="M1" s="169"/>
    </row>
    <row r="2" spans="1:13" ht="24.75" customHeight="1" thickBot="1">
      <c r="A2" s="168" t="s">
        <v>8</v>
      </c>
      <c r="B2" s="168"/>
      <c r="C2" s="168"/>
      <c r="D2" s="168"/>
      <c r="E2" s="168"/>
      <c r="F2" s="168"/>
      <c r="G2" s="168"/>
      <c r="H2" s="168"/>
      <c r="I2" s="168"/>
      <c r="J2" s="168"/>
      <c r="K2" s="168"/>
      <c r="L2" s="168"/>
      <c r="M2" s="168"/>
    </row>
    <row r="3" spans="1:13" s="3" customFormat="1" ht="32.25" customHeight="1">
      <c r="A3" s="45" t="s">
        <v>1</v>
      </c>
      <c r="B3" s="46" t="s">
        <v>2</v>
      </c>
      <c r="C3" s="46" t="s">
        <v>3</v>
      </c>
      <c r="D3" s="46" t="s">
        <v>45</v>
      </c>
      <c r="E3" s="46" t="s">
        <v>46</v>
      </c>
      <c r="F3" s="46" t="s">
        <v>47</v>
      </c>
      <c r="G3" s="46" t="s">
        <v>48</v>
      </c>
      <c r="H3" s="46" t="s">
        <v>49</v>
      </c>
      <c r="I3" s="46" t="s">
        <v>50</v>
      </c>
      <c r="J3" s="46" t="s">
        <v>4</v>
      </c>
      <c r="K3" s="46" t="s">
        <v>5</v>
      </c>
      <c r="L3" s="46" t="s">
        <v>6</v>
      </c>
      <c r="M3" s="47" t="s">
        <v>7</v>
      </c>
    </row>
    <row r="4" spans="1:13" ht="38.25" customHeight="1">
      <c r="A4" s="48" t="s">
        <v>51</v>
      </c>
      <c r="B4" s="2" t="s">
        <v>52</v>
      </c>
      <c r="C4" s="6" t="s">
        <v>53</v>
      </c>
      <c r="D4" s="2">
        <v>8957.89</v>
      </c>
      <c r="E4" s="2">
        <v>8454.36</v>
      </c>
      <c r="F4" s="2">
        <v>7630.9</v>
      </c>
      <c r="G4" s="2"/>
      <c r="H4" s="2"/>
      <c r="I4" s="2">
        <v>823.46</v>
      </c>
      <c r="J4" s="2"/>
      <c r="K4" s="2">
        <v>503.53</v>
      </c>
      <c r="L4" s="2">
        <v>84</v>
      </c>
      <c r="M4" s="49" t="s">
        <v>54</v>
      </c>
    </row>
    <row r="5" spans="1:13" ht="31.5" customHeight="1">
      <c r="A5" s="50"/>
      <c r="B5" s="2" t="s">
        <v>55</v>
      </c>
      <c r="C5" s="2" t="s">
        <v>53</v>
      </c>
      <c r="D5" s="2">
        <v>8957.89</v>
      </c>
      <c r="E5" s="2">
        <v>8454.36</v>
      </c>
      <c r="F5" s="2">
        <v>7630.9</v>
      </c>
      <c r="G5" s="2"/>
      <c r="H5" s="2"/>
      <c r="I5" s="2">
        <v>823.46</v>
      </c>
      <c r="J5" s="2"/>
      <c r="K5" s="2">
        <v>503.53</v>
      </c>
      <c r="L5" s="2">
        <v>84</v>
      </c>
      <c r="M5" s="49" t="s">
        <v>56</v>
      </c>
    </row>
    <row r="6" spans="1:13" ht="16.5" customHeight="1">
      <c r="A6" s="50"/>
      <c r="B6" s="2" t="s">
        <v>57</v>
      </c>
      <c r="C6" s="2" t="s">
        <v>53</v>
      </c>
      <c r="D6" s="2">
        <v>8963.24</v>
      </c>
      <c r="E6" s="2">
        <v>8459.7099999999991</v>
      </c>
      <c r="F6" s="2">
        <v>8459.7099999999991</v>
      </c>
      <c r="G6" s="2"/>
      <c r="H6" s="2"/>
      <c r="I6" s="2"/>
      <c r="J6" s="2"/>
      <c r="K6" s="2">
        <v>503.53</v>
      </c>
      <c r="L6" s="2">
        <v>96</v>
      </c>
      <c r="M6" s="49"/>
    </row>
    <row r="7" spans="1:13" ht="12" customHeight="1">
      <c r="A7" s="50"/>
      <c r="B7" s="2" t="s">
        <v>58</v>
      </c>
      <c r="C7" s="2" t="s">
        <v>59</v>
      </c>
      <c r="D7" s="2">
        <v>13899.46</v>
      </c>
      <c r="E7" s="2">
        <v>13278.09</v>
      </c>
      <c r="F7" s="2">
        <v>13278.09</v>
      </c>
      <c r="G7" s="2"/>
      <c r="H7" s="2"/>
      <c r="I7" s="2"/>
      <c r="J7" s="2"/>
      <c r="K7" s="2">
        <v>621.37</v>
      </c>
      <c r="L7" s="2">
        <v>120</v>
      </c>
      <c r="M7" s="49"/>
    </row>
    <row r="8" spans="1:13" ht="12" customHeight="1">
      <c r="A8" s="50"/>
      <c r="B8" s="2" t="s">
        <v>60</v>
      </c>
      <c r="C8" s="2" t="s">
        <v>61</v>
      </c>
      <c r="D8" s="2">
        <v>9450.85</v>
      </c>
      <c r="E8" s="2">
        <v>8831.1200000000008</v>
      </c>
      <c r="F8" s="2">
        <v>8831.1200000000008</v>
      </c>
      <c r="G8" s="2"/>
      <c r="H8" s="2"/>
      <c r="I8" s="2"/>
      <c r="J8" s="2"/>
      <c r="K8" s="2">
        <v>619.73</v>
      </c>
      <c r="L8" s="2">
        <v>64</v>
      </c>
      <c r="M8" s="49" t="s">
        <v>62</v>
      </c>
    </row>
    <row r="9" spans="1:13" ht="12" customHeight="1">
      <c r="A9" s="50"/>
      <c r="B9" s="2" t="s">
        <v>63</v>
      </c>
      <c r="C9" s="2" t="s">
        <v>64</v>
      </c>
      <c r="D9" s="2">
        <v>14025.46</v>
      </c>
      <c r="E9" s="2">
        <v>13278.09</v>
      </c>
      <c r="F9" s="2">
        <v>13278.09</v>
      </c>
      <c r="G9" s="2"/>
      <c r="H9" s="2"/>
      <c r="I9" s="2"/>
      <c r="J9" s="2"/>
      <c r="K9" s="2">
        <v>747.37</v>
      </c>
      <c r="L9" s="2">
        <v>120</v>
      </c>
      <c r="M9" s="49" t="s">
        <v>0</v>
      </c>
    </row>
    <row r="10" spans="1:13" ht="12" customHeight="1">
      <c r="A10" s="50"/>
      <c r="B10" s="2" t="s">
        <v>65</v>
      </c>
      <c r="C10" s="2" t="s">
        <v>66</v>
      </c>
      <c r="D10" s="2">
        <v>10539.77</v>
      </c>
      <c r="E10" s="2">
        <v>9920.0400000000009</v>
      </c>
      <c r="F10" s="2">
        <v>9920.0400000000009</v>
      </c>
      <c r="G10" s="2"/>
      <c r="H10" s="2"/>
      <c r="I10" s="2"/>
      <c r="J10" s="2"/>
      <c r="K10" s="2">
        <v>619.73</v>
      </c>
      <c r="L10" s="2">
        <v>72</v>
      </c>
      <c r="M10" s="49" t="s">
        <v>0</v>
      </c>
    </row>
    <row r="11" spans="1:13" ht="12" customHeight="1">
      <c r="A11" s="50"/>
      <c r="B11" s="2" t="s">
        <v>67</v>
      </c>
      <c r="C11" s="2" t="s">
        <v>68</v>
      </c>
      <c r="D11" s="2">
        <v>14117.52</v>
      </c>
      <c r="E11" s="2">
        <v>13411.4</v>
      </c>
      <c r="F11" s="2">
        <v>13411.4</v>
      </c>
      <c r="G11" s="2"/>
      <c r="H11" s="2"/>
      <c r="I11" s="2"/>
      <c r="J11" s="2"/>
      <c r="K11" s="2">
        <v>706.12</v>
      </c>
      <c r="L11" s="2">
        <v>144</v>
      </c>
      <c r="M11" s="49"/>
    </row>
    <row r="12" spans="1:13" ht="12" customHeight="1">
      <c r="A12" s="50"/>
      <c r="B12" s="2" t="s">
        <v>69</v>
      </c>
      <c r="C12" s="2" t="s">
        <v>70</v>
      </c>
      <c r="D12" s="2">
        <v>16112.29</v>
      </c>
      <c r="E12" s="2">
        <v>15046.09</v>
      </c>
      <c r="F12" s="2"/>
      <c r="G12" s="2"/>
      <c r="H12" s="2">
        <v>1527.24</v>
      </c>
      <c r="I12" s="2"/>
      <c r="J12" s="2">
        <v>18.850000000000001</v>
      </c>
      <c r="K12" s="2">
        <v>1066.2</v>
      </c>
      <c r="L12" s="2"/>
      <c r="M12" s="49"/>
    </row>
    <row r="13" spans="1:13" ht="37.5" customHeight="1">
      <c r="A13" s="50"/>
      <c r="B13" s="2" t="s">
        <v>71</v>
      </c>
      <c r="C13" s="2" t="s">
        <v>72</v>
      </c>
      <c r="D13" s="2">
        <v>2039.17</v>
      </c>
      <c r="E13" s="2">
        <v>1298.0999999999999</v>
      </c>
      <c r="F13" s="2"/>
      <c r="G13" s="2">
        <v>1298.0999999999999</v>
      </c>
      <c r="H13" s="2"/>
      <c r="I13" s="2"/>
      <c r="J13" s="2"/>
      <c r="K13" s="2">
        <v>741.07</v>
      </c>
      <c r="L13" s="2"/>
      <c r="M13" s="49"/>
    </row>
    <row r="14" spans="1:13" ht="43.5" customHeight="1">
      <c r="A14" s="51"/>
      <c r="B14" s="2" t="s">
        <v>73</v>
      </c>
      <c r="C14" s="2" t="s">
        <v>74</v>
      </c>
      <c r="D14" s="2">
        <v>9790.66</v>
      </c>
      <c r="E14" s="2">
        <v>64.209999999999994</v>
      </c>
      <c r="F14" s="2"/>
      <c r="G14" s="2"/>
      <c r="H14" s="2"/>
      <c r="I14" s="2"/>
      <c r="J14" s="2">
        <v>64.209999999999994</v>
      </c>
      <c r="K14" s="2">
        <v>9726.4500000000007</v>
      </c>
      <c r="L14" s="2"/>
      <c r="M14" s="49" t="s">
        <v>75</v>
      </c>
    </row>
    <row r="15" spans="1:13" ht="12" customHeight="1">
      <c r="A15" s="52"/>
      <c r="B15" s="2" t="s">
        <v>76</v>
      </c>
      <c r="C15" s="2"/>
      <c r="D15" s="2">
        <v>116854.2</v>
      </c>
      <c r="E15" s="2">
        <v>100495.57</v>
      </c>
      <c r="F15" s="2">
        <v>82440.25</v>
      </c>
      <c r="G15" s="2">
        <v>1298.0999999999999</v>
      </c>
      <c r="H15" s="2">
        <v>15027.24</v>
      </c>
      <c r="I15" s="2">
        <v>1646.92</v>
      </c>
      <c r="J15" s="2">
        <v>83.06</v>
      </c>
      <c r="K15" s="2">
        <v>16358.63</v>
      </c>
      <c r="L15" s="2">
        <v>784</v>
      </c>
      <c r="M15" s="49"/>
    </row>
    <row r="16" spans="1:13" ht="27" customHeight="1">
      <c r="A16" s="48" t="s">
        <v>77</v>
      </c>
      <c r="B16" s="2" t="s">
        <v>78</v>
      </c>
      <c r="C16" s="2" t="s">
        <v>79</v>
      </c>
      <c r="D16" s="2">
        <v>9241.7800000000007</v>
      </c>
      <c r="E16" s="2">
        <v>8738.25</v>
      </c>
      <c r="F16" s="2">
        <v>7627.22</v>
      </c>
      <c r="G16" s="2"/>
      <c r="H16" s="2"/>
      <c r="I16" s="2">
        <v>1111.03</v>
      </c>
      <c r="J16" s="2"/>
      <c r="K16" s="2">
        <v>503.53</v>
      </c>
      <c r="L16" s="2">
        <v>84</v>
      </c>
      <c r="M16" s="49" t="s">
        <v>80</v>
      </c>
    </row>
    <row r="17" spans="1:13" ht="12" customHeight="1">
      <c r="A17" s="50"/>
      <c r="B17" s="2" t="s">
        <v>81</v>
      </c>
      <c r="C17" s="2" t="s">
        <v>59</v>
      </c>
      <c r="D17" s="2">
        <v>13899.46</v>
      </c>
      <c r="E17" s="2">
        <v>13278.09</v>
      </c>
      <c r="F17" s="2">
        <v>13278.09</v>
      </c>
      <c r="G17" s="2"/>
      <c r="H17" s="2"/>
      <c r="I17" s="2"/>
      <c r="J17" s="2"/>
      <c r="K17" s="2">
        <v>621.37</v>
      </c>
      <c r="L17" s="2">
        <v>120</v>
      </c>
      <c r="M17" s="49"/>
    </row>
    <row r="18" spans="1:13" ht="12" customHeight="1">
      <c r="A18" s="50"/>
      <c r="B18" s="2" t="s">
        <v>82</v>
      </c>
      <c r="C18" s="2" t="s">
        <v>59</v>
      </c>
      <c r="D18" s="2">
        <v>13899.46</v>
      </c>
      <c r="E18" s="2">
        <v>13278.09</v>
      </c>
      <c r="F18" s="2">
        <v>13278.09</v>
      </c>
      <c r="G18" s="2"/>
      <c r="H18" s="2"/>
      <c r="I18" s="2"/>
      <c r="J18" s="2"/>
      <c r="K18" s="2">
        <v>621.37</v>
      </c>
      <c r="L18" s="2">
        <v>120</v>
      </c>
      <c r="M18" s="49"/>
    </row>
    <row r="19" spans="1:13" ht="12" customHeight="1">
      <c r="A19" s="50"/>
      <c r="B19" s="2" t="s">
        <v>83</v>
      </c>
      <c r="C19" s="2" t="s">
        <v>68</v>
      </c>
      <c r="D19" s="2">
        <v>14117.52</v>
      </c>
      <c r="E19" s="2">
        <v>13411.4</v>
      </c>
      <c r="F19" s="2">
        <v>13411.4</v>
      </c>
      <c r="G19" s="2"/>
      <c r="H19" s="2"/>
      <c r="I19" s="2"/>
      <c r="J19" s="2"/>
      <c r="K19" s="2">
        <v>706.12</v>
      </c>
      <c r="L19" s="2">
        <v>144</v>
      </c>
      <c r="M19" s="49"/>
    </row>
    <row r="20" spans="1:13" ht="12" customHeight="1">
      <c r="A20" s="50"/>
      <c r="B20" s="2" t="s">
        <v>84</v>
      </c>
      <c r="C20" s="2" t="s">
        <v>85</v>
      </c>
      <c r="D20" s="2">
        <v>15027.24</v>
      </c>
      <c r="E20" s="2">
        <v>15027.24</v>
      </c>
      <c r="F20" s="2"/>
      <c r="G20" s="2"/>
      <c r="H20" s="2">
        <v>15027.24</v>
      </c>
      <c r="I20" s="2"/>
      <c r="J20" s="2"/>
      <c r="K20" s="2"/>
      <c r="L20" s="2"/>
      <c r="M20" s="49" t="s">
        <v>86</v>
      </c>
    </row>
    <row r="21" spans="1:13" ht="12" customHeight="1">
      <c r="A21" s="50"/>
      <c r="B21" s="2" t="s">
        <v>87</v>
      </c>
      <c r="C21" s="2" t="s">
        <v>88</v>
      </c>
      <c r="D21" s="2">
        <v>14841.41</v>
      </c>
      <c r="E21" s="2">
        <v>14841.41</v>
      </c>
      <c r="F21" s="2"/>
      <c r="G21" s="2">
        <v>2114.9499999999998</v>
      </c>
      <c r="H21" s="2">
        <v>12726.46</v>
      </c>
      <c r="I21" s="2"/>
      <c r="J21" s="2"/>
      <c r="K21" s="2"/>
      <c r="L21" s="2"/>
      <c r="M21" s="49" t="s">
        <v>86</v>
      </c>
    </row>
    <row r="22" spans="1:13" ht="12" customHeight="1">
      <c r="A22" s="50"/>
      <c r="B22" s="2" t="s">
        <v>89</v>
      </c>
      <c r="C22" s="2" t="s">
        <v>66</v>
      </c>
      <c r="D22" s="2">
        <v>20753.2</v>
      </c>
      <c r="E22" s="2">
        <v>20753.2</v>
      </c>
      <c r="F22" s="2"/>
      <c r="G22" s="2">
        <v>1467.8</v>
      </c>
      <c r="H22" s="2">
        <v>19285.400000000001</v>
      </c>
      <c r="I22" s="2"/>
      <c r="J22" s="2"/>
      <c r="K22" s="2"/>
      <c r="L22" s="2"/>
      <c r="M22" s="49" t="s">
        <v>86</v>
      </c>
    </row>
    <row r="23" spans="1:13" ht="12" customHeight="1">
      <c r="A23" s="50"/>
      <c r="B23" s="2" t="s">
        <v>90</v>
      </c>
      <c r="C23" s="2" t="s">
        <v>91</v>
      </c>
      <c r="D23" s="2">
        <v>18100.14</v>
      </c>
      <c r="E23" s="2">
        <v>18100.14</v>
      </c>
      <c r="F23" s="2"/>
      <c r="G23" s="2">
        <v>377.8</v>
      </c>
      <c r="H23" s="2">
        <v>17722.34</v>
      </c>
      <c r="I23" s="2"/>
      <c r="J23" s="2"/>
      <c r="K23" s="2">
        <v>750.33</v>
      </c>
      <c r="L23" s="2"/>
      <c r="M23" s="49" t="s">
        <v>86</v>
      </c>
    </row>
    <row r="24" spans="1:13" ht="12" customHeight="1">
      <c r="A24" s="50"/>
      <c r="B24" s="2" t="s">
        <v>92</v>
      </c>
      <c r="C24" s="2" t="s">
        <v>93</v>
      </c>
      <c r="D24" s="2">
        <v>1967.33</v>
      </c>
      <c r="E24" s="2">
        <v>1217</v>
      </c>
      <c r="F24" s="2"/>
      <c r="G24" s="2">
        <v>1217</v>
      </c>
      <c r="H24" s="2"/>
      <c r="I24" s="2"/>
      <c r="J24" s="2"/>
      <c r="K24" s="2"/>
      <c r="L24" s="2"/>
      <c r="M24" s="49"/>
    </row>
    <row r="25" spans="1:13" ht="12" customHeight="1">
      <c r="A25" s="50"/>
      <c r="B25" s="2" t="s">
        <v>94</v>
      </c>
      <c r="C25" s="2" t="s">
        <v>93</v>
      </c>
      <c r="D25" s="2">
        <v>908.9</v>
      </c>
      <c r="E25" s="2">
        <v>908.9</v>
      </c>
      <c r="F25" s="2"/>
      <c r="G25" s="2">
        <v>908.9</v>
      </c>
      <c r="H25" s="2"/>
      <c r="I25" s="2"/>
      <c r="J25" s="2"/>
      <c r="K25" s="2"/>
      <c r="L25" s="2"/>
      <c r="M25" s="49" t="s">
        <v>86</v>
      </c>
    </row>
    <row r="26" spans="1:13" ht="12" customHeight="1">
      <c r="A26" s="50"/>
      <c r="B26" s="2" t="s">
        <v>95</v>
      </c>
      <c r="C26" s="2" t="s">
        <v>93</v>
      </c>
      <c r="D26" s="2">
        <v>1172.4000000000001</v>
      </c>
      <c r="E26" s="2">
        <v>1172.4000000000001</v>
      </c>
      <c r="F26" s="2"/>
      <c r="G26" s="2">
        <v>1172.4000000000001</v>
      </c>
      <c r="H26" s="2"/>
      <c r="I26" s="2"/>
      <c r="J26" s="2"/>
      <c r="K26" s="2"/>
      <c r="L26" s="2"/>
      <c r="M26" s="49" t="s">
        <v>86</v>
      </c>
    </row>
    <row r="27" spans="1:13" ht="63.75" customHeight="1">
      <c r="A27" s="51"/>
      <c r="B27" s="2" t="s">
        <v>96</v>
      </c>
      <c r="C27" s="2" t="s">
        <v>97</v>
      </c>
      <c r="D27" s="2">
        <v>19547.259999999998</v>
      </c>
      <c r="E27" s="2">
        <v>99.31</v>
      </c>
      <c r="F27" s="2"/>
      <c r="G27" s="2"/>
      <c r="H27" s="2"/>
      <c r="I27" s="2"/>
      <c r="J27" s="2">
        <v>99.31</v>
      </c>
      <c r="K27" s="2">
        <v>19447.95</v>
      </c>
      <c r="L27" s="2"/>
      <c r="M27" s="49" t="s">
        <v>98</v>
      </c>
    </row>
    <row r="28" spans="1:13" ht="12" customHeight="1">
      <c r="A28" s="52"/>
      <c r="B28" s="2" t="s">
        <v>76</v>
      </c>
      <c r="C28" s="2"/>
      <c r="D28" s="2">
        <v>143476.1</v>
      </c>
      <c r="E28" s="2">
        <v>120825.43</v>
      </c>
      <c r="F28" s="2">
        <v>47594.8</v>
      </c>
      <c r="G28" s="2">
        <v>7258.85</v>
      </c>
      <c r="H28" s="2">
        <v>64761.440000000002</v>
      </c>
      <c r="I28" s="2">
        <v>1111.03</v>
      </c>
      <c r="J28" s="2">
        <v>99.31</v>
      </c>
      <c r="K28" s="2">
        <v>22650.67</v>
      </c>
      <c r="L28" s="2">
        <v>468</v>
      </c>
      <c r="M28" s="49"/>
    </row>
    <row r="29" spans="1:13" ht="12" customHeight="1" thickBot="1">
      <c r="A29" s="53" t="s">
        <v>99</v>
      </c>
      <c r="B29" s="54" t="s">
        <v>99</v>
      </c>
      <c r="C29" s="54"/>
      <c r="D29" s="54">
        <v>260330.3</v>
      </c>
      <c r="E29" s="54">
        <v>221321</v>
      </c>
      <c r="F29" s="54">
        <v>130035.05</v>
      </c>
      <c r="G29" s="54">
        <v>8556.9500000000007</v>
      </c>
      <c r="H29" s="54">
        <v>79788.679999999993</v>
      </c>
      <c r="I29" s="54">
        <v>2757.95</v>
      </c>
      <c r="J29" s="54">
        <v>182.37</v>
      </c>
      <c r="K29" s="54">
        <v>39009.300000000003</v>
      </c>
      <c r="L29" s="54">
        <v>1252</v>
      </c>
      <c r="M29" s="55"/>
    </row>
    <row r="32" spans="1:13" ht="12.75">
      <c r="A32" s="15" t="s">
        <v>174</v>
      </c>
    </row>
  </sheetData>
  <mergeCells count="2">
    <mergeCell ref="A2:M2"/>
    <mergeCell ref="A1:M1"/>
  </mergeCells>
  <phoneticPr fontId="1" type="noConversion"/>
  <pageMargins left="0.11811023622047245" right="0.11811023622047245" top="0.15748031496062992" bottom="0.15748031496062992" header="0.31496062992125984" footer="0.31496062992125984"/>
  <pageSetup paperSize="8" orientation="landscape" horizontalDpi="180" verticalDpi="180" r:id="rId1"/>
</worksheet>
</file>

<file path=xl/worksheets/sheet3.xml><?xml version="1.0" encoding="utf-8"?>
<worksheet xmlns="http://schemas.openxmlformats.org/spreadsheetml/2006/main" xmlns:r="http://schemas.openxmlformats.org/officeDocument/2006/relationships">
  <dimension ref="A1:M17"/>
  <sheetViews>
    <sheetView workbookViewId="0">
      <selection activeCell="A2" sqref="A2:M2"/>
    </sheetView>
  </sheetViews>
  <sheetFormatPr defaultColWidth="9" defaultRowHeight="13.5"/>
  <cols>
    <col min="1" max="1" width="11.75" style="74" customWidth="1"/>
    <col min="2" max="2" width="11.25" style="9" customWidth="1"/>
    <col min="3" max="13" width="10.625" style="9" customWidth="1"/>
    <col min="14" max="16384" width="9" style="8"/>
  </cols>
  <sheetData>
    <row r="1" spans="1:13" ht="25.5" customHeight="1">
      <c r="A1" s="169" t="s">
        <v>101</v>
      </c>
      <c r="B1" s="169"/>
      <c r="C1" s="169"/>
      <c r="D1" s="169"/>
      <c r="E1" s="169"/>
      <c r="F1" s="169"/>
      <c r="G1" s="169"/>
      <c r="H1" s="169"/>
      <c r="I1" s="169"/>
      <c r="J1" s="169"/>
      <c r="K1" s="169"/>
      <c r="L1" s="169"/>
      <c r="M1" s="169"/>
    </row>
    <row r="2" spans="1:13" ht="30.75" customHeight="1" thickBot="1">
      <c r="A2" s="168" t="s">
        <v>344</v>
      </c>
      <c r="B2" s="168"/>
      <c r="C2" s="168"/>
      <c r="D2" s="168"/>
      <c r="E2" s="168"/>
      <c r="F2" s="168"/>
      <c r="G2" s="168"/>
      <c r="H2" s="168"/>
      <c r="I2" s="168"/>
      <c r="J2" s="168"/>
      <c r="K2" s="168"/>
      <c r="L2" s="168"/>
      <c r="M2" s="168"/>
    </row>
    <row r="3" spans="1:13" s="10" customFormat="1" ht="39" customHeight="1">
      <c r="A3" s="69" t="s">
        <v>9</v>
      </c>
      <c r="B3" s="70" t="s">
        <v>10</v>
      </c>
      <c r="C3" s="70" t="s">
        <v>11</v>
      </c>
      <c r="D3" s="70" t="s">
        <v>12</v>
      </c>
      <c r="E3" s="70" t="s">
        <v>13</v>
      </c>
      <c r="F3" s="70" t="s">
        <v>14</v>
      </c>
      <c r="G3" s="70" t="s">
        <v>15</v>
      </c>
      <c r="H3" s="70" t="s">
        <v>16</v>
      </c>
      <c r="I3" s="70" t="s">
        <v>17</v>
      </c>
      <c r="J3" s="70" t="s">
        <v>18</v>
      </c>
      <c r="K3" s="70" t="s">
        <v>19</v>
      </c>
      <c r="L3" s="70" t="s">
        <v>20</v>
      </c>
      <c r="M3" s="71" t="s">
        <v>21</v>
      </c>
    </row>
    <row r="4" spans="1:13" ht="24.95" customHeight="1">
      <c r="A4" s="72" t="s">
        <v>22</v>
      </c>
      <c r="B4" s="11">
        <v>34</v>
      </c>
      <c r="C4" s="11">
        <v>34</v>
      </c>
      <c r="D4" s="11">
        <v>34</v>
      </c>
      <c r="E4" s="11">
        <v>80</v>
      </c>
      <c r="F4" s="11">
        <v>80</v>
      </c>
      <c r="G4" s="11">
        <v>32</v>
      </c>
      <c r="H4" s="11">
        <v>32</v>
      </c>
      <c r="I4" s="11">
        <v>38</v>
      </c>
      <c r="J4" s="11">
        <v>34</v>
      </c>
      <c r="K4" s="11">
        <v>80</v>
      </c>
      <c r="L4" s="11">
        <v>80</v>
      </c>
      <c r="M4" s="12">
        <v>38</v>
      </c>
    </row>
    <row r="5" spans="1:13" ht="24.95" customHeight="1">
      <c r="A5" s="72" t="s">
        <v>23</v>
      </c>
      <c r="B5" s="11">
        <v>152</v>
      </c>
      <c r="C5" s="11">
        <v>152</v>
      </c>
      <c r="D5" s="11">
        <v>152</v>
      </c>
      <c r="E5" s="11">
        <v>118</v>
      </c>
      <c r="F5" s="11">
        <v>118</v>
      </c>
      <c r="G5" s="11">
        <v>166</v>
      </c>
      <c r="H5" s="11">
        <v>166</v>
      </c>
      <c r="I5" s="11">
        <v>204</v>
      </c>
      <c r="J5" s="11">
        <v>152</v>
      </c>
      <c r="K5" s="11">
        <v>118</v>
      </c>
      <c r="L5" s="11">
        <v>118</v>
      </c>
      <c r="M5" s="12">
        <v>204</v>
      </c>
    </row>
    <row r="6" spans="1:13" ht="24.95" customHeight="1">
      <c r="A6" s="72" t="s">
        <v>24</v>
      </c>
      <c r="B6" s="11">
        <v>100</v>
      </c>
      <c r="C6" s="11">
        <v>100</v>
      </c>
      <c r="D6" s="11">
        <v>100</v>
      </c>
      <c r="E6" s="11">
        <v>160</v>
      </c>
      <c r="F6" s="11">
        <v>160</v>
      </c>
      <c r="G6" s="11">
        <v>70</v>
      </c>
      <c r="H6" s="11">
        <v>70</v>
      </c>
      <c r="I6" s="11">
        <v>148</v>
      </c>
      <c r="J6" s="11">
        <v>100</v>
      </c>
      <c r="K6" s="11">
        <v>160</v>
      </c>
      <c r="L6" s="11">
        <v>160</v>
      </c>
      <c r="M6" s="12">
        <v>148</v>
      </c>
    </row>
    <row r="7" spans="1:13" ht="24.95" customHeight="1">
      <c r="A7" s="72" t="s">
        <v>25</v>
      </c>
      <c r="B7" s="11">
        <v>78</v>
      </c>
      <c r="C7" s="11">
        <v>78</v>
      </c>
      <c r="D7" s="11">
        <v>78</v>
      </c>
      <c r="E7" s="11">
        <v>112</v>
      </c>
      <c r="F7" s="11">
        <v>112</v>
      </c>
      <c r="G7" s="11">
        <v>74</v>
      </c>
      <c r="H7" s="11">
        <v>74</v>
      </c>
      <c r="I7" s="11">
        <v>82</v>
      </c>
      <c r="J7" s="11">
        <v>78</v>
      </c>
      <c r="K7" s="11">
        <v>112</v>
      </c>
      <c r="L7" s="11">
        <v>112</v>
      </c>
      <c r="M7" s="12">
        <v>82</v>
      </c>
    </row>
    <row r="8" spans="1:13" ht="24.95" customHeight="1">
      <c r="A8" s="72" t="s">
        <v>26</v>
      </c>
      <c r="B8" s="11">
        <v>160</v>
      </c>
      <c r="C8" s="11">
        <v>160</v>
      </c>
      <c r="D8" s="11">
        <v>160</v>
      </c>
      <c r="E8" s="11">
        <v>170</v>
      </c>
      <c r="F8" s="11">
        <v>170</v>
      </c>
      <c r="G8" s="11">
        <v>128</v>
      </c>
      <c r="H8" s="11">
        <v>128</v>
      </c>
      <c r="I8" s="11">
        <v>140</v>
      </c>
      <c r="J8" s="11">
        <v>160</v>
      </c>
      <c r="K8" s="11">
        <v>170</v>
      </c>
      <c r="L8" s="11">
        <v>170</v>
      </c>
      <c r="M8" s="12">
        <v>140</v>
      </c>
    </row>
    <row r="9" spans="1:13" ht="24.95" customHeight="1">
      <c r="A9" s="72" t="s">
        <v>27</v>
      </c>
      <c r="B9" s="11">
        <v>38</v>
      </c>
      <c r="C9" s="11">
        <v>38</v>
      </c>
      <c r="D9" s="11">
        <v>38</v>
      </c>
      <c r="E9" s="11">
        <v>70</v>
      </c>
      <c r="F9" s="11">
        <v>70</v>
      </c>
      <c r="G9" s="11">
        <v>74</v>
      </c>
      <c r="H9" s="11">
        <v>74</v>
      </c>
      <c r="I9" s="11">
        <v>40</v>
      </c>
      <c r="J9" s="11">
        <v>38</v>
      </c>
      <c r="K9" s="11">
        <v>170</v>
      </c>
      <c r="L9" s="11">
        <v>170</v>
      </c>
      <c r="M9" s="12">
        <v>60</v>
      </c>
    </row>
    <row r="10" spans="1:13" ht="24.95" customHeight="1">
      <c r="A10" s="72" t="s">
        <v>28</v>
      </c>
      <c r="B10" s="11">
        <v>68</v>
      </c>
      <c r="C10" s="11">
        <v>68</v>
      </c>
      <c r="D10" s="11">
        <v>68</v>
      </c>
      <c r="E10" s="11">
        <v>126</v>
      </c>
      <c r="F10" s="11">
        <v>126</v>
      </c>
      <c r="G10" s="11">
        <v>34</v>
      </c>
      <c r="H10" s="11">
        <v>34</v>
      </c>
      <c r="I10" s="11">
        <v>78</v>
      </c>
      <c r="J10" s="11">
        <v>68</v>
      </c>
      <c r="K10" s="11">
        <v>126</v>
      </c>
      <c r="L10" s="11">
        <v>126</v>
      </c>
      <c r="M10" s="12">
        <v>78</v>
      </c>
    </row>
    <row r="11" spans="1:13" ht="30" customHeight="1">
      <c r="A11" s="72" t="s">
        <v>29</v>
      </c>
      <c r="B11" s="11">
        <v>36</v>
      </c>
      <c r="C11" s="11">
        <v>36</v>
      </c>
      <c r="D11" s="11">
        <v>36</v>
      </c>
      <c r="E11" s="11">
        <v>42</v>
      </c>
      <c r="F11" s="11">
        <v>42</v>
      </c>
      <c r="G11" s="11">
        <v>36</v>
      </c>
      <c r="H11" s="11">
        <v>36</v>
      </c>
      <c r="I11" s="11">
        <v>38</v>
      </c>
      <c r="J11" s="11">
        <v>36</v>
      </c>
      <c r="K11" s="11">
        <v>42</v>
      </c>
      <c r="L11" s="11">
        <v>42</v>
      </c>
      <c r="M11" s="12">
        <v>38</v>
      </c>
    </row>
    <row r="12" spans="1:13" ht="30" customHeight="1">
      <c r="A12" s="72" t="s">
        <v>30</v>
      </c>
      <c r="B12" s="11">
        <v>164</v>
      </c>
      <c r="C12" s="11">
        <v>164</v>
      </c>
      <c r="D12" s="11">
        <v>164</v>
      </c>
      <c r="E12" s="11">
        <v>240</v>
      </c>
      <c r="F12" s="11">
        <v>240</v>
      </c>
      <c r="G12" s="11">
        <v>130</v>
      </c>
      <c r="H12" s="11">
        <v>130</v>
      </c>
      <c r="I12" s="11">
        <v>220</v>
      </c>
      <c r="J12" s="11">
        <v>164</v>
      </c>
      <c r="K12" s="11">
        <v>240</v>
      </c>
      <c r="L12" s="11">
        <v>240</v>
      </c>
      <c r="M12" s="12">
        <v>220</v>
      </c>
    </row>
    <row r="13" spans="1:13" ht="30" customHeight="1">
      <c r="A13" s="72" t="s">
        <v>31</v>
      </c>
      <c r="B13" s="11">
        <v>38</v>
      </c>
      <c r="C13" s="11">
        <v>38</v>
      </c>
      <c r="D13" s="11">
        <v>38</v>
      </c>
      <c r="E13" s="11">
        <v>172</v>
      </c>
      <c r="F13" s="11">
        <v>172</v>
      </c>
      <c r="G13" s="11">
        <v>74</v>
      </c>
      <c r="H13" s="11">
        <v>74</v>
      </c>
      <c r="I13" s="11">
        <v>50</v>
      </c>
      <c r="J13" s="11">
        <v>38</v>
      </c>
      <c r="K13" s="11">
        <v>170</v>
      </c>
      <c r="L13" s="11">
        <v>172</v>
      </c>
      <c r="M13" s="12">
        <v>50</v>
      </c>
    </row>
    <row r="14" spans="1:13" ht="30" customHeight="1">
      <c r="A14" s="72" t="s">
        <v>32</v>
      </c>
      <c r="B14" s="11">
        <v>36</v>
      </c>
      <c r="C14" s="11">
        <v>36</v>
      </c>
      <c r="D14" s="11">
        <v>36</v>
      </c>
      <c r="E14" s="11">
        <v>172</v>
      </c>
      <c r="F14" s="11">
        <v>172</v>
      </c>
      <c r="G14" s="11">
        <v>74</v>
      </c>
      <c r="H14" s="11">
        <v>74</v>
      </c>
      <c r="I14" s="11">
        <v>48</v>
      </c>
      <c r="J14" s="11">
        <v>36</v>
      </c>
      <c r="K14" s="11">
        <v>170</v>
      </c>
      <c r="L14" s="11">
        <v>172</v>
      </c>
      <c r="M14" s="12">
        <v>50</v>
      </c>
    </row>
    <row r="15" spans="1:13" ht="30" customHeight="1">
      <c r="A15" s="72" t="s">
        <v>33</v>
      </c>
      <c r="B15" s="11">
        <v>68</v>
      </c>
      <c r="C15" s="11">
        <v>68</v>
      </c>
      <c r="D15" s="11">
        <v>68</v>
      </c>
      <c r="E15" s="11">
        <v>206</v>
      </c>
      <c r="F15" s="11">
        <v>206</v>
      </c>
      <c r="G15" s="11">
        <v>72</v>
      </c>
      <c r="H15" s="11">
        <v>72</v>
      </c>
      <c r="I15" s="11">
        <v>50</v>
      </c>
      <c r="J15" s="11">
        <v>68</v>
      </c>
      <c r="K15" s="11">
        <v>206</v>
      </c>
      <c r="L15" s="11">
        <v>203</v>
      </c>
      <c r="M15" s="12">
        <v>48</v>
      </c>
    </row>
    <row r="16" spans="1:13" ht="30" customHeight="1">
      <c r="A16" s="72" t="s">
        <v>34</v>
      </c>
      <c r="B16" s="11">
        <v>34</v>
      </c>
      <c r="C16" s="11">
        <v>64</v>
      </c>
      <c r="D16" s="11">
        <v>34</v>
      </c>
      <c r="E16" s="11">
        <v>0</v>
      </c>
      <c r="F16" s="11">
        <v>0</v>
      </c>
      <c r="G16" s="11">
        <v>34</v>
      </c>
      <c r="H16" s="11">
        <v>34</v>
      </c>
      <c r="I16" s="11">
        <v>0</v>
      </c>
      <c r="J16" s="11">
        <v>34</v>
      </c>
      <c r="K16" s="11">
        <v>0</v>
      </c>
      <c r="L16" s="11">
        <v>0</v>
      </c>
      <c r="M16" s="12">
        <v>0</v>
      </c>
    </row>
    <row r="17" spans="1:13" ht="30" customHeight="1" thickBot="1">
      <c r="A17" s="73" t="s">
        <v>35</v>
      </c>
      <c r="B17" s="13">
        <v>74</v>
      </c>
      <c r="C17" s="13">
        <v>74</v>
      </c>
      <c r="D17" s="13">
        <v>74</v>
      </c>
      <c r="E17" s="13">
        <v>252</v>
      </c>
      <c r="F17" s="13">
        <v>252</v>
      </c>
      <c r="G17" s="13">
        <v>108</v>
      </c>
      <c r="H17" s="13">
        <v>108</v>
      </c>
      <c r="I17" s="13">
        <v>84</v>
      </c>
      <c r="J17" s="13">
        <v>74</v>
      </c>
      <c r="K17" s="13">
        <v>42</v>
      </c>
      <c r="L17" s="13">
        <v>252</v>
      </c>
      <c r="M17" s="14">
        <v>84</v>
      </c>
    </row>
  </sheetData>
  <mergeCells count="2">
    <mergeCell ref="A2:M2"/>
    <mergeCell ref="A1:M1"/>
  </mergeCells>
  <phoneticPr fontId="1" type="noConversion"/>
  <pageMargins left="0.31496062992125984" right="0.31496062992125984" top="0.74803149606299213" bottom="0.74803149606299213" header="0.31496062992125984" footer="0.31496062992125984"/>
  <pageSetup paperSize="9" orientation="landscape" horizontalDpi="200" verticalDpi="200" r:id="rId1"/>
</worksheet>
</file>

<file path=xl/worksheets/sheet4.xml><?xml version="1.0" encoding="utf-8"?>
<worksheet xmlns="http://schemas.openxmlformats.org/spreadsheetml/2006/main" xmlns:r="http://schemas.openxmlformats.org/officeDocument/2006/relationships">
  <dimension ref="A1:A17"/>
  <sheetViews>
    <sheetView workbookViewId="0">
      <selection activeCell="A13" sqref="A13"/>
    </sheetView>
  </sheetViews>
  <sheetFormatPr defaultRowHeight="13.5"/>
  <cols>
    <col min="1" max="1" width="135.125" customWidth="1"/>
  </cols>
  <sheetData>
    <row r="1" spans="1:1" ht="24.75" customHeight="1">
      <c r="A1" s="80" t="s">
        <v>237</v>
      </c>
    </row>
    <row r="2" spans="1:1" ht="30" customHeight="1" thickBot="1">
      <c r="A2" s="75" t="s">
        <v>36</v>
      </c>
    </row>
    <row r="3" spans="1:1" ht="26.25" customHeight="1">
      <c r="A3" s="76" t="s">
        <v>37</v>
      </c>
    </row>
    <row r="4" spans="1:1" ht="30" customHeight="1">
      <c r="A4" s="77" t="s">
        <v>40</v>
      </c>
    </row>
    <row r="5" spans="1:1" ht="30" customHeight="1">
      <c r="A5" s="77" t="s">
        <v>41</v>
      </c>
    </row>
    <row r="6" spans="1:1" ht="30" customHeight="1">
      <c r="A6" s="77" t="s">
        <v>42</v>
      </c>
    </row>
    <row r="7" spans="1:1" ht="30" customHeight="1">
      <c r="A7" s="78" t="s">
        <v>38</v>
      </c>
    </row>
    <row r="8" spans="1:1" ht="30" customHeight="1">
      <c r="A8" s="77" t="s">
        <v>43</v>
      </c>
    </row>
    <row r="9" spans="1:1" ht="30" customHeight="1">
      <c r="A9" s="77" t="s">
        <v>238</v>
      </c>
    </row>
    <row r="10" spans="1:1" ht="30" customHeight="1">
      <c r="A10" s="77" t="s">
        <v>239</v>
      </c>
    </row>
    <row r="11" spans="1:1" ht="30" customHeight="1">
      <c r="A11" s="78" t="s">
        <v>39</v>
      </c>
    </row>
    <row r="12" spans="1:1" ht="30" customHeight="1">
      <c r="A12" s="77" t="s">
        <v>44</v>
      </c>
    </row>
    <row r="13" spans="1:1" ht="30" customHeight="1">
      <c r="A13" s="77" t="s">
        <v>240</v>
      </c>
    </row>
    <row r="14" spans="1:1" ht="30" customHeight="1">
      <c r="A14" s="77" t="s">
        <v>241</v>
      </c>
    </row>
    <row r="15" spans="1:1" ht="30" customHeight="1">
      <c r="A15" s="77" t="s">
        <v>242</v>
      </c>
    </row>
    <row r="16" spans="1:1" ht="30" customHeight="1">
      <c r="A16" s="77" t="s">
        <v>243</v>
      </c>
    </row>
    <row r="17" spans="1:1" ht="30" customHeight="1" thickBot="1">
      <c r="A17" s="79" t="s">
        <v>244</v>
      </c>
    </row>
  </sheetData>
  <phoneticPr fontId="1" type="noConversion"/>
  <pageMargins left="0.70866141732283472" right="0.70866141732283472" top="0.55118110236220474" bottom="0.55118110236220474" header="0.31496062992125984" footer="0.31496062992125984"/>
  <pageSetup paperSize="9" orientation="landscape" horizontalDpi="0" verticalDpi="0" r:id="rId1"/>
</worksheet>
</file>

<file path=xl/worksheets/sheet5.xml><?xml version="1.0" encoding="utf-8"?>
<worksheet xmlns="http://schemas.openxmlformats.org/spreadsheetml/2006/main" xmlns:r="http://schemas.openxmlformats.org/officeDocument/2006/relationships">
  <dimension ref="A1:M36"/>
  <sheetViews>
    <sheetView workbookViewId="0">
      <selection activeCell="G14" sqref="G14"/>
    </sheetView>
  </sheetViews>
  <sheetFormatPr defaultRowHeight="13.5"/>
  <cols>
    <col min="1" max="1" width="8.375" customWidth="1"/>
    <col min="2" max="2" width="27.625" customWidth="1"/>
    <col min="3" max="3" width="9.375" style="1" customWidth="1"/>
    <col min="4" max="4" width="14" customWidth="1"/>
    <col min="5" max="5" width="34.25" customWidth="1"/>
  </cols>
  <sheetData>
    <row r="1" spans="1:5" ht="21.75" customHeight="1">
      <c r="A1" s="171" t="s">
        <v>172</v>
      </c>
      <c r="B1" s="171"/>
      <c r="C1" s="171"/>
      <c r="D1" s="171"/>
      <c r="E1" s="171"/>
    </row>
    <row r="2" spans="1:5" ht="29.25" customHeight="1" thickBot="1">
      <c r="A2" s="170" t="s">
        <v>102</v>
      </c>
      <c r="B2" s="170"/>
      <c r="C2" s="170"/>
      <c r="D2" s="170"/>
      <c r="E2" s="170"/>
    </row>
    <row r="3" spans="1:5" ht="19.5" customHeight="1">
      <c r="A3" s="56" t="s">
        <v>103</v>
      </c>
      <c r="B3" s="57" t="s">
        <v>104</v>
      </c>
      <c r="C3" s="57" t="s">
        <v>105</v>
      </c>
      <c r="D3" s="57" t="s">
        <v>106</v>
      </c>
      <c r="E3" s="58" t="s">
        <v>107</v>
      </c>
    </row>
    <row r="4" spans="1:5" ht="20.100000000000001" customHeight="1">
      <c r="A4" s="59">
        <v>1</v>
      </c>
      <c r="B4" s="60" t="s">
        <v>108</v>
      </c>
      <c r="C4" s="60" t="s">
        <v>109</v>
      </c>
      <c r="D4" s="60" t="s">
        <v>110</v>
      </c>
      <c r="E4" s="61" t="s">
        <v>111</v>
      </c>
    </row>
    <row r="5" spans="1:5" ht="20.100000000000001" customHeight="1">
      <c r="A5" s="62">
        <v>2</v>
      </c>
      <c r="B5" s="63" t="s">
        <v>112</v>
      </c>
      <c r="C5" s="63" t="s">
        <v>113</v>
      </c>
      <c r="D5" s="63" t="s">
        <v>114</v>
      </c>
      <c r="E5" s="64" t="s">
        <v>115</v>
      </c>
    </row>
    <row r="6" spans="1:5" ht="20.100000000000001" customHeight="1">
      <c r="A6" s="62">
        <v>3</v>
      </c>
      <c r="B6" s="63" t="s">
        <v>116</v>
      </c>
      <c r="C6" s="63" t="s">
        <v>113</v>
      </c>
      <c r="D6" s="63" t="s">
        <v>117</v>
      </c>
      <c r="E6" s="64" t="s">
        <v>115</v>
      </c>
    </row>
    <row r="7" spans="1:5" ht="20.100000000000001" customHeight="1">
      <c r="A7" s="62">
        <v>4</v>
      </c>
      <c r="B7" s="63" t="s">
        <v>118</v>
      </c>
      <c r="C7" s="63" t="s">
        <v>109</v>
      </c>
      <c r="D7" s="63" t="s">
        <v>119</v>
      </c>
      <c r="E7" s="64" t="s">
        <v>115</v>
      </c>
    </row>
    <row r="8" spans="1:5" ht="20.100000000000001" customHeight="1">
      <c r="A8" s="62">
        <v>5</v>
      </c>
      <c r="B8" s="63" t="s">
        <v>120</v>
      </c>
      <c r="C8" s="63" t="s">
        <v>109</v>
      </c>
      <c r="D8" s="63" t="s">
        <v>114</v>
      </c>
      <c r="E8" s="64" t="s">
        <v>121</v>
      </c>
    </row>
    <row r="9" spans="1:5" ht="20.100000000000001" customHeight="1">
      <c r="A9" s="62">
        <v>6</v>
      </c>
      <c r="B9" s="63" t="s">
        <v>122</v>
      </c>
      <c r="C9" s="63" t="s">
        <v>123</v>
      </c>
      <c r="D9" s="63" t="s">
        <v>124</v>
      </c>
      <c r="E9" s="64" t="s">
        <v>115</v>
      </c>
    </row>
    <row r="10" spans="1:5" ht="20.100000000000001" customHeight="1">
      <c r="A10" s="62">
        <v>7</v>
      </c>
      <c r="B10" s="63" t="s">
        <v>125</v>
      </c>
      <c r="C10" s="63" t="s">
        <v>109</v>
      </c>
      <c r="D10" s="63" t="s">
        <v>233</v>
      </c>
      <c r="E10" s="64" t="s">
        <v>126</v>
      </c>
    </row>
    <row r="11" spans="1:5" ht="20.100000000000001" customHeight="1">
      <c r="A11" s="62">
        <v>8</v>
      </c>
      <c r="B11" s="63" t="s">
        <v>127</v>
      </c>
      <c r="C11" s="63" t="s">
        <v>128</v>
      </c>
      <c r="D11" s="63" t="s">
        <v>234</v>
      </c>
      <c r="E11" s="64" t="s">
        <v>115</v>
      </c>
    </row>
    <row r="12" spans="1:5" ht="20.100000000000001" customHeight="1">
      <c r="A12" s="62">
        <v>9</v>
      </c>
      <c r="B12" s="63" t="s">
        <v>129</v>
      </c>
      <c r="C12" s="63" t="s">
        <v>109</v>
      </c>
      <c r="D12" s="63" t="s">
        <v>130</v>
      </c>
      <c r="E12" s="64" t="s">
        <v>115</v>
      </c>
    </row>
    <row r="13" spans="1:5" ht="20.100000000000001" customHeight="1">
      <c r="A13" s="62">
        <v>10</v>
      </c>
      <c r="B13" s="63" t="s">
        <v>131</v>
      </c>
      <c r="C13" s="63" t="s">
        <v>109</v>
      </c>
      <c r="D13" s="63" t="s">
        <v>132</v>
      </c>
      <c r="E13" s="64" t="s">
        <v>115</v>
      </c>
    </row>
    <row r="14" spans="1:5" ht="20.100000000000001" customHeight="1">
      <c r="A14" s="62">
        <v>11</v>
      </c>
      <c r="B14" s="63" t="s">
        <v>133</v>
      </c>
      <c r="C14" s="63" t="s">
        <v>134</v>
      </c>
      <c r="D14" s="63" t="s">
        <v>135</v>
      </c>
      <c r="E14" s="64" t="s">
        <v>136</v>
      </c>
    </row>
    <row r="15" spans="1:5" ht="20.100000000000001" customHeight="1">
      <c r="A15" s="62">
        <v>12</v>
      </c>
      <c r="B15" s="63" t="s">
        <v>137</v>
      </c>
      <c r="C15" s="63" t="s">
        <v>109</v>
      </c>
      <c r="D15" s="63" t="s">
        <v>138</v>
      </c>
      <c r="E15" s="64" t="s">
        <v>115</v>
      </c>
    </row>
    <row r="16" spans="1:5" ht="20.100000000000001" customHeight="1">
      <c r="A16" s="62">
        <v>13</v>
      </c>
      <c r="B16" s="63" t="s">
        <v>139</v>
      </c>
      <c r="C16" s="63" t="s">
        <v>113</v>
      </c>
      <c r="D16" s="63" t="s">
        <v>114</v>
      </c>
      <c r="E16" s="64" t="s">
        <v>115</v>
      </c>
    </row>
    <row r="17" spans="1:5" ht="20.100000000000001" customHeight="1">
      <c r="A17" s="62">
        <v>14</v>
      </c>
      <c r="B17" s="63" t="s">
        <v>140</v>
      </c>
      <c r="C17" s="63" t="s">
        <v>113</v>
      </c>
      <c r="D17" s="63" t="s">
        <v>130</v>
      </c>
      <c r="E17" s="64" t="s">
        <v>141</v>
      </c>
    </row>
    <row r="18" spans="1:5" ht="20.100000000000001" customHeight="1">
      <c r="A18" s="62">
        <v>15</v>
      </c>
      <c r="B18" s="63" t="s">
        <v>142</v>
      </c>
      <c r="C18" s="63" t="s">
        <v>113</v>
      </c>
      <c r="D18" s="63" t="s">
        <v>117</v>
      </c>
      <c r="E18" s="64" t="s">
        <v>143</v>
      </c>
    </row>
    <row r="19" spans="1:5" ht="20.100000000000001" customHeight="1">
      <c r="A19" s="62">
        <v>16</v>
      </c>
      <c r="B19" s="63" t="s">
        <v>144</v>
      </c>
      <c r="C19" s="63" t="s">
        <v>128</v>
      </c>
      <c r="D19" s="63" t="s">
        <v>234</v>
      </c>
      <c r="E19" s="64" t="s">
        <v>145</v>
      </c>
    </row>
    <row r="20" spans="1:5" ht="20.100000000000001" customHeight="1">
      <c r="A20" s="62">
        <v>17</v>
      </c>
      <c r="B20" s="63" t="s">
        <v>146</v>
      </c>
      <c r="C20" s="63" t="s">
        <v>128</v>
      </c>
      <c r="D20" s="63" t="s">
        <v>234</v>
      </c>
      <c r="E20" s="64" t="s">
        <v>141</v>
      </c>
    </row>
    <row r="21" spans="1:5" ht="20.100000000000001" customHeight="1">
      <c r="A21" s="62">
        <v>18</v>
      </c>
      <c r="B21" s="63" t="s">
        <v>147</v>
      </c>
      <c r="C21" s="63" t="s">
        <v>109</v>
      </c>
      <c r="D21" s="63" t="s">
        <v>119</v>
      </c>
      <c r="E21" s="64" t="s">
        <v>143</v>
      </c>
    </row>
    <row r="22" spans="1:5" ht="20.100000000000001" customHeight="1">
      <c r="A22" s="62">
        <v>19</v>
      </c>
      <c r="B22" s="63" t="s">
        <v>148</v>
      </c>
      <c r="C22" s="63" t="s">
        <v>113</v>
      </c>
      <c r="D22" s="63" t="s">
        <v>124</v>
      </c>
      <c r="E22" s="64" t="s">
        <v>121</v>
      </c>
    </row>
    <row r="23" spans="1:5" ht="20.100000000000001" customHeight="1">
      <c r="A23" s="62">
        <v>20</v>
      </c>
      <c r="B23" s="63" t="s">
        <v>149</v>
      </c>
      <c r="C23" s="63" t="s">
        <v>150</v>
      </c>
      <c r="D23" s="63" t="s">
        <v>151</v>
      </c>
      <c r="E23" s="64" t="s">
        <v>143</v>
      </c>
    </row>
    <row r="24" spans="1:5" ht="20.100000000000001" customHeight="1">
      <c r="A24" s="62">
        <v>21</v>
      </c>
      <c r="B24" s="63" t="s">
        <v>152</v>
      </c>
      <c r="C24" s="63" t="s">
        <v>153</v>
      </c>
      <c r="D24" s="63" t="s">
        <v>130</v>
      </c>
      <c r="E24" s="64" t="s">
        <v>154</v>
      </c>
    </row>
    <row r="25" spans="1:5" ht="20.100000000000001" customHeight="1">
      <c r="A25" s="62">
        <v>22</v>
      </c>
      <c r="B25" s="63" t="s">
        <v>155</v>
      </c>
      <c r="C25" s="63" t="s">
        <v>109</v>
      </c>
      <c r="D25" s="63" t="s">
        <v>114</v>
      </c>
      <c r="E25" s="64" t="s">
        <v>121</v>
      </c>
    </row>
    <row r="26" spans="1:5" ht="31.5" customHeight="1">
      <c r="A26" s="62">
        <v>23</v>
      </c>
      <c r="B26" s="63" t="s">
        <v>156</v>
      </c>
      <c r="C26" s="63" t="s">
        <v>109</v>
      </c>
      <c r="D26" s="63" t="s">
        <v>114</v>
      </c>
      <c r="E26" s="64" t="s">
        <v>157</v>
      </c>
    </row>
    <row r="27" spans="1:5" ht="20.100000000000001" customHeight="1">
      <c r="A27" s="62">
        <v>24</v>
      </c>
      <c r="B27" s="63" t="s">
        <v>158</v>
      </c>
      <c r="C27" s="63" t="s">
        <v>159</v>
      </c>
      <c r="D27" s="63" t="s">
        <v>160</v>
      </c>
      <c r="E27" s="64" t="s">
        <v>161</v>
      </c>
    </row>
    <row r="28" spans="1:5" ht="20.100000000000001" customHeight="1">
      <c r="A28" s="62">
        <v>25</v>
      </c>
      <c r="B28" s="63" t="s">
        <v>162</v>
      </c>
      <c r="C28" s="63" t="s">
        <v>159</v>
      </c>
      <c r="D28" s="63" t="s">
        <v>160</v>
      </c>
      <c r="E28" s="64" t="s">
        <v>161</v>
      </c>
    </row>
    <row r="29" spans="1:5" ht="20.100000000000001" customHeight="1">
      <c r="A29" s="62">
        <v>26</v>
      </c>
      <c r="B29" s="63" t="s">
        <v>163</v>
      </c>
      <c r="C29" s="63" t="s">
        <v>159</v>
      </c>
      <c r="D29" s="63">
        <v>50</v>
      </c>
      <c r="E29" s="64" t="s">
        <v>164</v>
      </c>
    </row>
    <row r="30" spans="1:5" ht="20.100000000000001" customHeight="1">
      <c r="A30" s="62">
        <v>27</v>
      </c>
      <c r="B30" s="63" t="s">
        <v>163</v>
      </c>
      <c r="C30" s="63" t="s">
        <v>159</v>
      </c>
      <c r="D30" s="63">
        <v>30</v>
      </c>
      <c r="E30" s="64" t="s">
        <v>165</v>
      </c>
    </row>
    <row r="31" spans="1:5" ht="20.100000000000001" customHeight="1">
      <c r="A31" s="62">
        <v>28</v>
      </c>
      <c r="B31" s="63" t="s">
        <v>166</v>
      </c>
      <c r="C31" s="63" t="s">
        <v>109</v>
      </c>
      <c r="D31" s="63" t="s">
        <v>167</v>
      </c>
      <c r="E31" s="64" t="s">
        <v>121</v>
      </c>
    </row>
    <row r="32" spans="1:5" ht="20.100000000000001" customHeight="1">
      <c r="A32" s="59">
        <v>29</v>
      </c>
      <c r="B32" s="60" t="s">
        <v>168</v>
      </c>
      <c r="C32" s="60" t="s">
        <v>109</v>
      </c>
      <c r="D32" s="60">
        <v>100</v>
      </c>
      <c r="E32" s="61"/>
    </row>
    <row r="33" spans="1:13" ht="20.100000000000001" customHeight="1">
      <c r="A33" s="59">
        <v>30</v>
      </c>
      <c r="B33" s="60" t="s">
        <v>169</v>
      </c>
      <c r="C33" s="60" t="s">
        <v>109</v>
      </c>
      <c r="D33" s="60">
        <v>100</v>
      </c>
      <c r="E33" s="61"/>
    </row>
    <row r="34" spans="1:13" s="65" customFormat="1" ht="20.100000000000001" customHeight="1" thickBot="1">
      <c r="A34" s="66">
        <v>31</v>
      </c>
      <c r="B34" s="67" t="s">
        <v>170</v>
      </c>
      <c r="C34" s="67" t="s">
        <v>153</v>
      </c>
      <c r="D34" s="67" t="s">
        <v>171</v>
      </c>
      <c r="E34" s="68" t="s">
        <v>143</v>
      </c>
    </row>
    <row r="35" spans="1:13" s="4" customFormat="1" ht="17.25" customHeight="1">
      <c r="A35" s="172" t="s">
        <v>235</v>
      </c>
      <c r="B35" s="172"/>
      <c r="C35" s="172"/>
      <c r="D35" s="172"/>
      <c r="E35" s="172"/>
      <c r="F35" s="172"/>
      <c r="G35" s="172"/>
      <c r="H35" s="172"/>
      <c r="I35" s="172"/>
      <c r="J35" s="172"/>
      <c r="K35" s="172"/>
      <c r="L35" s="172"/>
      <c r="M35" s="172"/>
    </row>
    <row r="36" spans="1:13" s="4" customFormat="1" ht="18" customHeight="1">
      <c r="A36" s="173" t="s">
        <v>173</v>
      </c>
      <c r="B36" s="173"/>
      <c r="C36" s="173"/>
      <c r="D36" s="173"/>
      <c r="E36" s="173"/>
      <c r="F36" s="173"/>
      <c r="G36" s="173"/>
      <c r="H36" s="173"/>
      <c r="I36" s="173"/>
      <c r="J36" s="173"/>
      <c r="K36" s="173"/>
      <c r="L36" s="173"/>
      <c r="M36" s="173"/>
    </row>
  </sheetData>
  <mergeCells count="4">
    <mergeCell ref="A2:E2"/>
    <mergeCell ref="A1:E1"/>
    <mergeCell ref="A35:M35"/>
    <mergeCell ref="A36:M36"/>
  </mergeCells>
  <phoneticPr fontId="1" type="noConversion"/>
  <pageMargins left="0.51181102362204722" right="0.51181102362204722" top="0.55118110236220474" bottom="0.55118110236220474" header="0.31496062992125984" footer="0.31496062992125984"/>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dimension ref="A1:L34"/>
  <sheetViews>
    <sheetView workbookViewId="0">
      <selection activeCell="I29" sqref="I29"/>
    </sheetView>
  </sheetViews>
  <sheetFormatPr defaultRowHeight="13.5"/>
  <cols>
    <col min="1" max="1" width="4.5" customWidth="1"/>
    <col min="2" max="2" width="14.375" customWidth="1"/>
    <col min="3" max="3" width="27.625" customWidth="1"/>
    <col min="4" max="4" width="30.125" customWidth="1"/>
    <col min="5" max="5" width="5" customWidth="1"/>
    <col min="6" max="6" width="6" customWidth="1"/>
    <col min="7" max="7" width="12.125" customWidth="1"/>
    <col min="8" max="8" width="12" customWidth="1"/>
    <col min="9" max="9" width="10" customWidth="1"/>
    <col min="10" max="10" width="9.375" customWidth="1"/>
    <col min="11" max="11" width="7" customWidth="1"/>
    <col min="12" max="12" width="7.625" customWidth="1"/>
  </cols>
  <sheetData>
    <row r="1" spans="1:12" ht="17.25" customHeight="1">
      <c r="A1" s="158" t="s">
        <v>232</v>
      </c>
      <c r="B1" s="158"/>
      <c r="C1" s="158"/>
      <c r="D1" s="158"/>
      <c r="E1" s="158"/>
      <c r="F1" s="158"/>
      <c r="G1" s="158"/>
      <c r="H1" s="158"/>
      <c r="I1" s="158"/>
      <c r="J1" s="158"/>
      <c r="K1" s="158"/>
      <c r="L1" s="158"/>
    </row>
    <row r="2" spans="1:12" ht="19.5" customHeight="1">
      <c r="A2" s="174" t="s">
        <v>245</v>
      </c>
      <c r="B2" s="174"/>
      <c r="C2" s="174"/>
      <c r="D2" s="174"/>
      <c r="E2" s="174"/>
      <c r="F2" s="174"/>
      <c r="G2" s="174"/>
      <c r="H2" s="174"/>
      <c r="I2" s="174"/>
      <c r="J2" s="174"/>
      <c r="K2" s="174"/>
      <c r="L2" s="174"/>
    </row>
    <row r="3" spans="1:12" ht="20.100000000000001" customHeight="1" thickBot="1">
      <c r="A3" s="175" t="s">
        <v>236</v>
      </c>
      <c r="B3" s="175"/>
      <c r="C3" s="175"/>
      <c r="D3" s="175"/>
      <c r="E3" s="175"/>
      <c r="F3" s="175"/>
      <c r="G3" s="175"/>
      <c r="H3" s="175"/>
      <c r="I3" s="175"/>
      <c r="J3" s="175"/>
      <c r="K3" s="175"/>
      <c r="L3" s="21"/>
    </row>
    <row r="4" spans="1:12" s="3" customFormat="1" ht="27" customHeight="1">
      <c r="A4" s="39" t="s">
        <v>103</v>
      </c>
      <c r="B4" s="40" t="s">
        <v>175</v>
      </c>
      <c r="C4" s="41" t="s">
        <v>176</v>
      </c>
      <c r="D4" s="42" t="s">
        <v>177</v>
      </c>
      <c r="E4" s="40" t="s">
        <v>105</v>
      </c>
      <c r="F4" s="40" t="s">
        <v>178</v>
      </c>
      <c r="G4" s="43" t="s">
        <v>179</v>
      </c>
      <c r="H4" s="43" t="s">
        <v>180</v>
      </c>
      <c r="I4" s="40" t="s">
        <v>181</v>
      </c>
      <c r="J4" s="40" t="s">
        <v>182</v>
      </c>
      <c r="K4" s="40" t="s">
        <v>183</v>
      </c>
      <c r="L4" s="44" t="s">
        <v>184</v>
      </c>
    </row>
    <row r="5" spans="1:12" ht="15" customHeight="1">
      <c r="A5" s="22">
        <v>1</v>
      </c>
      <c r="B5" s="23" t="s">
        <v>185</v>
      </c>
      <c r="C5" s="24" t="s">
        <v>186</v>
      </c>
      <c r="D5" s="25" t="s">
        <v>187</v>
      </c>
      <c r="E5" s="26" t="s">
        <v>188</v>
      </c>
      <c r="F5" s="27">
        <v>1</v>
      </c>
      <c r="G5" s="28">
        <v>1724</v>
      </c>
      <c r="H5" s="28">
        <v>1724</v>
      </c>
      <c r="I5" s="29" t="s">
        <v>189</v>
      </c>
      <c r="J5" s="27" t="s">
        <v>190</v>
      </c>
      <c r="K5" s="27"/>
      <c r="L5" s="30"/>
    </row>
    <row r="6" spans="1:12" ht="15" customHeight="1">
      <c r="A6" s="22">
        <v>2</v>
      </c>
      <c r="B6" s="23" t="s">
        <v>185</v>
      </c>
      <c r="C6" s="31" t="s">
        <v>191</v>
      </c>
      <c r="D6" s="25" t="s">
        <v>192</v>
      </c>
      <c r="E6" s="26" t="s">
        <v>188</v>
      </c>
      <c r="F6" s="27">
        <v>1</v>
      </c>
      <c r="G6" s="32">
        <v>1820</v>
      </c>
      <c r="H6" s="28">
        <v>1820</v>
      </c>
      <c r="I6" s="29" t="s">
        <v>189</v>
      </c>
      <c r="J6" s="27" t="s">
        <v>193</v>
      </c>
      <c r="K6" s="27"/>
      <c r="L6" s="30"/>
    </row>
    <row r="7" spans="1:12" ht="15" customHeight="1">
      <c r="A7" s="22">
        <v>3</v>
      </c>
      <c r="B7" s="23" t="s">
        <v>185</v>
      </c>
      <c r="C7" s="24" t="s">
        <v>194</v>
      </c>
      <c r="D7" s="25" t="s">
        <v>195</v>
      </c>
      <c r="E7" s="26" t="s">
        <v>188</v>
      </c>
      <c r="F7" s="27">
        <v>1</v>
      </c>
      <c r="G7" s="32">
        <v>2490</v>
      </c>
      <c r="H7" s="28">
        <v>2490</v>
      </c>
      <c r="I7" s="29" t="s">
        <v>189</v>
      </c>
      <c r="J7" s="27" t="s">
        <v>193</v>
      </c>
      <c r="K7" s="27"/>
      <c r="L7" s="30"/>
    </row>
    <row r="8" spans="1:12" ht="15" customHeight="1">
      <c r="A8" s="22">
        <v>4</v>
      </c>
      <c r="B8" s="23" t="s">
        <v>185</v>
      </c>
      <c r="C8" s="24" t="s">
        <v>194</v>
      </c>
      <c r="D8" s="25" t="s">
        <v>195</v>
      </c>
      <c r="E8" s="26" t="s">
        <v>188</v>
      </c>
      <c r="F8" s="27">
        <v>1</v>
      </c>
      <c r="G8" s="32">
        <v>2490</v>
      </c>
      <c r="H8" s="28">
        <v>2490</v>
      </c>
      <c r="I8" s="29" t="s">
        <v>189</v>
      </c>
      <c r="J8" s="27" t="s">
        <v>190</v>
      </c>
      <c r="K8" s="27"/>
      <c r="L8" s="30"/>
    </row>
    <row r="9" spans="1:12" ht="15" customHeight="1">
      <c r="A9" s="22">
        <v>5</v>
      </c>
      <c r="B9" s="23" t="s">
        <v>185</v>
      </c>
      <c r="C9" s="33" t="s">
        <v>196</v>
      </c>
      <c r="D9" s="25" t="s">
        <v>197</v>
      </c>
      <c r="E9" s="26" t="s">
        <v>188</v>
      </c>
      <c r="F9" s="27">
        <v>1</v>
      </c>
      <c r="G9" s="32">
        <v>1889</v>
      </c>
      <c r="H9" s="28">
        <v>1889</v>
      </c>
      <c r="I9" s="29" t="s">
        <v>189</v>
      </c>
      <c r="J9" s="27" t="s">
        <v>193</v>
      </c>
      <c r="K9" s="27"/>
      <c r="L9" s="30"/>
    </row>
    <row r="10" spans="1:12" ht="15" customHeight="1">
      <c r="A10" s="22">
        <v>6</v>
      </c>
      <c r="B10" s="34" t="s">
        <v>198</v>
      </c>
      <c r="C10" s="24" t="s">
        <v>199</v>
      </c>
      <c r="D10" s="24" t="s">
        <v>200</v>
      </c>
      <c r="E10" s="26" t="s">
        <v>188</v>
      </c>
      <c r="F10" s="27">
        <v>1</v>
      </c>
      <c r="G10" s="32">
        <v>3858</v>
      </c>
      <c r="H10" s="28">
        <v>3858</v>
      </c>
      <c r="I10" s="29" t="s">
        <v>201</v>
      </c>
      <c r="J10" s="27" t="s">
        <v>193</v>
      </c>
      <c r="K10" s="27"/>
      <c r="L10" s="30"/>
    </row>
    <row r="11" spans="1:12" ht="15" customHeight="1">
      <c r="A11" s="22">
        <v>7</v>
      </c>
      <c r="B11" s="34" t="s">
        <v>198</v>
      </c>
      <c r="C11" s="24" t="s">
        <v>199</v>
      </c>
      <c r="D11" s="24" t="s">
        <v>200</v>
      </c>
      <c r="E11" s="26" t="s">
        <v>188</v>
      </c>
      <c r="F11" s="27">
        <v>1</v>
      </c>
      <c r="G11" s="32">
        <v>3858</v>
      </c>
      <c r="H11" s="28">
        <v>3858</v>
      </c>
      <c r="I11" s="29" t="s">
        <v>202</v>
      </c>
      <c r="J11" s="34" t="s">
        <v>203</v>
      </c>
      <c r="K11" s="27"/>
      <c r="L11" s="30"/>
    </row>
    <row r="12" spans="1:12" ht="15" customHeight="1">
      <c r="A12" s="22">
        <v>8</v>
      </c>
      <c r="B12" s="34" t="s">
        <v>198</v>
      </c>
      <c r="C12" s="24" t="s">
        <v>204</v>
      </c>
      <c r="D12" s="24"/>
      <c r="E12" s="26" t="s">
        <v>188</v>
      </c>
      <c r="F12" s="27">
        <v>1</v>
      </c>
      <c r="G12" s="32">
        <v>2699</v>
      </c>
      <c r="H12" s="28">
        <v>2699</v>
      </c>
      <c r="I12" s="29" t="s">
        <v>201</v>
      </c>
      <c r="J12" s="27" t="s">
        <v>193</v>
      </c>
      <c r="K12" s="27"/>
      <c r="L12" s="30"/>
    </row>
    <row r="13" spans="1:12" ht="15" customHeight="1">
      <c r="A13" s="22">
        <v>9</v>
      </c>
      <c r="B13" s="34" t="s">
        <v>198</v>
      </c>
      <c r="C13" s="35" t="s">
        <v>205</v>
      </c>
      <c r="D13" s="35" t="s">
        <v>206</v>
      </c>
      <c r="E13" s="26" t="s">
        <v>188</v>
      </c>
      <c r="F13" s="27">
        <v>1</v>
      </c>
      <c r="G13" s="32">
        <v>3787</v>
      </c>
      <c r="H13" s="28">
        <v>3787</v>
      </c>
      <c r="I13" s="29" t="s">
        <v>201</v>
      </c>
      <c r="J13" s="34" t="s">
        <v>207</v>
      </c>
      <c r="K13" s="27"/>
      <c r="L13" s="30"/>
    </row>
    <row r="14" spans="1:12" ht="15" customHeight="1">
      <c r="A14" s="22">
        <v>10</v>
      </c>
      <c r="B14" s="34" t="s">
        <v>198</v>
      </c>
      <c r="C14" s="35" t="s">
        <v>205</v>
      </c>
      <c r="D14" s="35" t="s">
        <v>206</v>
      </c>
      <c r="E14" s="26" t="s">
        <v>188</v>
      </c>
      <c r="F14" s="27">
        <v>1</v>
      </c>
      <c r="G14" s="32">
        <v>3787</v>
      </c>
      <c r="H14" s="28">
        <v>3787</v>
      </c>
      <c r="I14" s="29" t="s">
        <v>208</v>
      </c>
      <c r="J14" s="34" t="s">
        <v>209</v>
      </c>
      <c r="K14" s="27"/>
      <c r="L14" s="30"/>
    </row>
    <row r="15" spans="1:12" ht="15" customHeight="1">
      <c r="A15" s="22">
        <v>11</v>
      </c>
      <c r="B15" s="34" t="s">
        <v>198</v>
      </c>
      <c r="C15" s="24" t="s">
        <v>210</v>
      </c>
      <c r="D15" s="24"/>
      <c r="E15" s="26" t="s">
        <v>188</v>
      </c>
      <c r="F15" s="27">
        <v>1</v>
      </c>
      <c r="G15" s="32">
        <v>1599</v>
      </c>
      <c r="H15" s="32">
        <v>1599</v>
      </c>
      <c r="I15" s="29" t="s">
        <v>208</v>
      </c>
      <c r="J15" s="34" t="s">
        <v>209</v>
      </c>
      <c r="K15" s="27"/>
      <c r="L15" s="30"/>
    </row>
    <row r="16" spans="1:12" ht="15" customHeight="1">
      <c r="A16" s="22">
        <v>12</v>
      </c>
      <c r="B16" s="34" t="s">
        <v>198</v>
      </c>
      <c r="C16" s="35" t="s">
        <v>205</v>
      </c>
      <c r="D16" s="35" t="s">
        <v>206</v>
      </c>
      <c r="E16" s="26" t="s">
        <v>188</v>
      </c>
      <c r="F16" s="27">
        <v>1</v>
      </c>
      <c r="G16" s="32">
        <v>3998</v>
      </c>
      <c r="H16" s="28">
        <v>3998</v>
      </c>
      <c r="I16" s="27" t="s">
        <v>189</v>
      </c>
      <c r="J16" s="34" t="s">
        <v>193</v>
      </c>
      <c r="K16" s="27"/>
      <c r="L16" s="30"/>
    </row>
    <row r="17" spans="1:12" ht="15" customHeight="1">
      <c r="A17" s="22">
        <v>13</v>
      </c>
      <c r="B17" s="34" t="s">
        <v>198</v>
      </c>
      <c r="C17" s="35" t="s">
        <v>211</v>
      </c>
      <c r="D17" s="35" t="s">
        <v>212</v>
      </c>
      <c r="E17" s="26" t="s">
        <v>188</v>
      </c>
      <c r="F17" s="27">
        <v>1</v>
      </c>
      <c r="G17" s="32">
        <v>3599</v>
      </c>
      <c r="H17" s="28">
        <v>3599</v>
      </c>
      <c r="I17" s="27" t="s">
        <v>189</v>
      </c>
      <c r="J17" s="34" t="s">
        <v>213</v>
      </c>
      <c r="K17" s="27"/>
      <c r="L17" s="30"/>
    </row>
    <row r="18" spans="1:12" ht="15" customHeight="1">
      <c r="A18" s="22">
        <v>14</v>
      </c>
      <c r="B18" s="36" t="s">
        <v>214</v>
      </c>
      <c r="C18" s="35" t="s">
        <v>215</v>
      </c>
      <c r="D18" s="35" t="s">
        <v>206</v>
      </c>
      <c r="E18" s="37" t="s">
        <v>188</v>
      </c>
      <c r="F18" s="27">
        <v>1</v>
      </c>
      <c r="G18" s="32">
        <v>3868</v>
      </c>
      <c r="H18" s="32">
        <v>3868</v>
      </c>
      <c r="I18" s="27" t="s">
        <v>201</v>
      </c>
      <c r="J18" s="27" t="s">
        <v>216</v>
      </c>
      <c r="K18" s="27"/>
      <c r="L18" s="30"/>
    </row>
    <row r="19" spans="1:12" ht="15" customHeight="1">
      <c r="A19" s="22">
        <v>15</v>
      </c>
      <c r="B19" s="36" t="s">
        <v>217</v>
      </c>
      <c r="C19" s="35" t="s">
        <v>215</v>
      </c>
      <c r="D19" s="35" t="s">
        <v>206</v>
      </c>
      <c r="E19" s="37" t="s">
        <v>188</v>
      </c>
      <c r="F19" s="27">
        <v>1</v>
      </c>
      <c r="G19" s="32">
        <v>3868</v>
      </c>
      <c r="H19" s="32">
        <v>3868</v>
      </c>
      <c r="I19" s="27" t="s">
        <v>202</v>
      </c>
      <c r="J19" s="27" t="s">
        <v>203</v>
      </c>
      <c r="K19" s="27"/>
      <c r="L19" s="30"/>
    </row>
    <row r="20" spans="1:12" ht="15" customHeight="1">
      <c r="A20" s="22">
        <v>16</v>
      </c>
      <c r="B20" s="36" t="s">
        <v>217</v>
      </c>
      <c r="C20" s="38" t="s">
        <v>218</v>
      </c>
      <c r="D20" s="37"/>
      <c r="E20" s="37" t="s">
        <v>188</v>
      </c>
      <c r="F20" s="27">
        <v>1</v>
      </c>
      <c r="G20" s="32">
        <v>1165</v>
      </c>
      <c r="H20" s="32">
        <v>1165</v>
      </c>
      <c r="I20" s="27" t="s">
        <v>202</v>
      </c>
      <c r="J20" s="27" t="s">
        <v>203</v>
      </c>
      <c r="K20" s="27"/>
      <c r="L20" s="30"/>
    </row>
    <row r="21" spans="1:12" ht="15" customHeight="1">
      <c r="A21" s="22">
        <v>17</v>
      </c>
      <c r="B21" s="36" t="s">
        <v>219</v>
      </c>
      <c r="C21" s="38" t="s">
        <v>220</v>
      </c>
      <c r="D21" s="25"/>
      <c r="E21" s="37" t="s">
        <v>109</v>
      </c>
      <c r="F21" s="27">
        <v>1</v>
      </c>
      <c r="G21" s="32">
        <v>1650</v>
      </c>
      <c r="H21" s="32">
        <v>1650</v>
      </c>
      <c r="I21" s="27" t="s">
        <v>202</v>
      </c>
      <c r="J21" s="27" t="s">
        <v>203</v>
      </c>
      <c r="K21" s="27"/>
      <c r="L21" s="30"/>
    </row>
    <row r="22" spans="1:12" ht="15" customHeight="1">
      <c r="A22" s="22">
        <v>18</v>
      </c>
      <c r="B22" s="36" t="s">
        <v>219</v>
      </c>
      <c r="C22" s="38" t="s">
        <v>221</v>
      </c>
      <c r="D22" s="25"/>
      <c r="E22" s="37" t="s">
        <v>109</v>
      </c>
      <c r="F22" s="27">
        <v>1</v>
      </c>
      <c r="G22" s="32">
        <v>1850</v>
      </c>
      <c r="H22" s="32">
        <v>1850</v>
      </c>
      <c r="I22" s="27" t="s">
        <v>202</v>
      </c>
      <c r="J22" s="27" t="s">
        <v>203</v>
      </c>
      <c r="K22" s="27"/>
      <c r="L22" s="30"/>
    </row>
    <row r="23" spans="1:12" ht="15" customHeight="1">
      <c r="A23" s="22">
        <v>19</v>
      </c>
      <c r="B23" s="36" t="s">
        <v>219</v>
      </c>
      <c r="C23" s="38" t="s">
        <v>222</v>
      </c>
      <c r="D23" s="25"/>
      <c r="E23" s="37" t="s">
        <v>109</v>
      </c>
      <c r="F23" s="27">
        <v>1</v>
      </c>
      <c r="G23" s="32">
        <v>1750</v>
      </c>
      <c r="H23" s="32">
        <v>1750</v>
      </c>
      <c r="I23" s="27" t="s">
        <v>202</v>
      </c>
      <c r="J23" s="27" t="s">
        <v>203</v>
      </c>
      <c r="K23" s="27"/>
      <c r="L23" s="30"/>
    </row>
    <row r="24" spans="1:12" ht="15" customHeight="1">
      <c r="A24" s="22">
        <v>20</v>
      </c>
      <c r="B24" s="36" t="s">
        <v>219</v>
      </c>
      <c r="C24" s="38" t="s">
        <v>223</v>
      </c>
      <c r="D24" s="25"/>
      <c r="E24" s="37" t="s">
        <v>109</v>
      </c>
      <c r="F24" s="27">
        <v>1</v>
      </c>
      <c r="G24" s="32">
        <v>1450</v>
      </c>
      <c r="H24" s="32">
        <v>1450</v>
      </c>
      <c r="I24" s="27" t="s">
        <v>202</v>
      </c>
      <c r="J24" s="27" t="s">
        <v>203</v>
      </c>
      <c r="K24" s="27"/>
      <c r="L24" s="30"/>
    </row>
    <row r="25" spans="1:12" ht="15" customHeight="1">
      <c r="A25" s="22">
        <v>21</v>
      </c>
      <c r="B25" s="36" t="s">
        <v>219</v>
      </c>
      <c r="C25" s="38" t="s">
        <v>224</v>
      </c>
      <c r="D25" s="25" t="s">
        <v>225</v>
      </c>
      <c r="E25" s="37" t="s">
        <v>109</v>
      </c>
      <c r="F25" s="27">
        <v>1</v>
      </c>
      <c r="G25" s="32">
        <v>1250</v>
      </c>
      <c r="H25" s="32">
        <v>1250</v>
      </c>
      <c r="I25" s="27" t="s">
        <v>202</v>
      </c>
      <c r="J25" s="27" t="s">
        <v>203</v>
      </c>
      <c r="K25" s="27"/>
      <c r="L25" s="30"/>
    </row>
    <row r="26" spans="1:12" ht="15" customHeight="1">
      <c r="A26" s="22">
        <v>22</v>
      </c>
      <c r="B26" s="36" t="s">
        <v>226</v>
      </c>
      <c r="C26" s="38" t="s">
        <v>227</v>
      </c>
      <c r="D26" s="25"/>
      <c r="E26" s="37"/>
      <c r="F26" s="27">
        <v>1</v>
      </c>
      <c r="G26" s="32">
        <v>193988.29</v>
      </c>
      <c r="H26" s="32">
        <v>193988.29</v>
      </c>
      <c r="I26" s="27" t="s">
        <v>189</v>
      </c>
      <c r="J26" s="27"/>
      <c r="K26" s="27"/>
      <c r="L26" s="30"/>
    </row>
    <row r="27" spans="1:12" ht="15" customHeight="1">
      <c r="A27" s="22">
        <v>23</v>
      </c>
      <c r="B27" s="36" t="s">
        <v>226</v>
      </c>
      <c r="C27" s="38" t="s">
        <v>228</v>
      </c>
      <c r="D27" s="25" t="s">
        <v>229</v>
      </c>
      <c r="E27" s="37" t="s">
        <v>188</v>
      </c>
      <c r="F27" s="27">
        <v>1</v>
      </c>
      <c r="G27" s="32">
        <v>1999</v>
      </c>
      <c r="H27" s="32">
        <v>1999</v>
      </c>
      <c r="I27" s="27" t="s">
        <v>201</v>
      </c>
      <c r="J27" s="27" t="s">
        <v>193</v>
      </c>
      <c r="K27" s="27"/>
      <c r="L27" s="30"/>
    </row>
    <row r="28" spans="1:12" ht="15" customHeight="1">
      <c r="A28" s="22">
        <v>24</v>
      </c>
      <c r="B28" s="36" t="s">
        <v>226</v>
      </c>
      <c r="C28" s="38" t="s">
        <v>228</v>
      </c>
      <c r="D28" s="25" t="s">
        <v>229</v>
      </c>
      <c r="E28" s="37" t="s">
        <v>188</v>
      </c>
      <c r="F28" s="27">
        <v>1</v>
      </c>
      <c r="G28" s="32">
        <v>1999</v>
      </c>
      <c r="H28" s="32">
        <v>1999</v>
      </c>
      <c r="I28" s="27" t="s">
        <v>202</v>
      </c>
      <c r="J28" s="27" t="s">
        <v>203</v>
      </c>
      <c r="K28" s="27"/>
      <c r="L28" s="30"/>
    </row>
    <row r="29" spans="1:12" ht="15" customHeight="1">
      <c r="A29" s="22">
        <v>25</v>
      </c>
      <c r="B29" s="36" t="s">
        <v>226</v>
      </c>
      <c r="C29" s="38" t="s">
        <v>228</v>
      </c>
      <c r="D29" s="25" t="s">
        <v>229</v>
      </c>
      <c r="E29" s="37" t="s">
        <v>188</v>
      </c>
      <c r="F29" s="27">
        <v>1</v>
      </c>
      <c r="G29" s="32">
        <v>1999</v>
      </c>
      <c r="H29" s="32">
        <v>1999</v>
      </c>
      <c r="I29" s="27" t="s">
        <v>208</v>
      </c>
      <c r="J29" s="34" t="s">
        <v>209</v>
      </c>
      <c r="K29" s="27"/>
      <c r="L29" s="30"/>
    </row>
    <row r="30" spans="1:12" ht="15" customHeight="1">
      <c r="A30" s="22">
        <v>26</v>
      </c>
      <c r="B30" s="36" t="s">
        <v>226</v>
      </c>
      <c r="C30" s="38" t="s">
        <v>228</v>
      </c>
      <c r="D30" s="25" t="s">
        <v>229</v>
      </c>
      <c r="E30" s="37" t="s">
        <v>188</v>
      </c>
      <c r="F30" s="27">
        <v>1</v>
      </c>
      <c r="G30" s="32">
        <v>1999</v>
      </c>
      <c r="H30" s="32">
        <v>1999</v>
      </c>
      <c r="I30" s="27" t="s">
        <v>189</v>
      </c>
      <c r="J30" s="27" t="s">
        <v>193</v>
      </c>
      <c r="K30" s="27"/>
      <c r="L30" s="30"/>
    </row>
    <row r="31" spans="1:12" ht="15" customHeight="1">
      <c r="A31" s="22">
        <v>27</v>
      </c>
      <c r="B31" s="36" t="s">
        <v>226</v>
      </c>
      <c r="C31" s="38" t="s">
        <v>228</v>
      </c>
      <c r="D31" s="25" t="s">
        <v>230</v>
      </c>
      <c r="E31" s="37" t="s">
        <v>188</v>
      </c>
      <c r="F31" s="27">
        <v>1</v>
      </c>
      <c r="G31" s="32">
        <v>2399</v>
      </c>
      <c r="H31" s="32">
        <v>2399</v>
      </c>
      <c r="I31" s="27" t="s">
        <v>201</v>
      </c>
      <c r="J31" s="27" t="s">
        <v>193</v>
      </c>
      <c r="K31" s="27"/>
      <c r="L31" s="30"/>
    </row>
    <row r="32" spans="1:12" ht="15" customHeight="1">
      <c r="A32" s="22">
        <v>28</v>
      </c>
      <c r="B32" s="36" t="s">
        <v>226</v>
      </c>
      <c r="C32" s="38" t="s">
        <v>228</v>
      </c>
      <c r="D32" s="25" t="s">
        <v>230</v>
      </c>
      <c r="E32" s="37" t="s">
        <v>188</v>
      </c>
      <c r="F32" s="27">
        <v>1</v>
      </c>
      <c r="G32" s="32">
        <v>2399</v>
      </c>
      <c r="H32" s="32">
        <v>2399</v>
      </c>
      <c r="I32" s="27" t="s">
        <v>189</v>
      </c>
      <c r="J32" s="27" t="s">
        <v>190</v>
      </c>
      <c r="K32" s="27"/>
      <c r="L32" s="30"/>
    </row>
    <row r="33" spans="1:12" ht="15" customHeight="1">
      <c r="A33" s="22">
        <v>29</v>
      </c>
      <c r="B33" s="36"/>
      <c r="C33" s="38"/>
      <c r="D33" s="37"/>
      <c r="E33" s="37"/>
      <c r="F33" s="27"/>
      <c r="G33" s="32"/>
      <c r="H33" s="32"/>
      <c r="I33" s="27"/>
      <c r="J33" s="27"/>
      <c r="K33" s="27"/>
      <c r="L33" s="30"/>
    </row>
    <row r="34" spans="1:12" ht="15" customHeight="1" thickBot="1">
      <c r="A34" s="176" t="s">
        <v>231</v>
      </c>
      <c r="B34" s="177"/>
      <c r="C34" s="178"/>
      <c r="D34" s="16"/>
      <c r="E34" s="17"/>
      <c r="F34" s="18"/>
      <c r="G34" s="19">
        <v>261231.29</v>
      </c>
      <c r="H34" s="19">
        <v>261231.29</v>
      </c>
      <c r="I34" s="18"/>
      <c r="J34" s="18"/>
      <c r="K34" s="18"/>
      <c r="L34" s="20"/>
    </row>
  </sheetData>
  <mergeCells count="4">
    <mergeCell ref="A2:L2"/>
    <mergeCell ref="A3:K3"/>
    <mergeCell ref="A34:C34"/>
    <mergeCell ref="A1:L1"/>
  </mergeCells>
  <phoneticPr fontId="1" type="noConversion"/>
  <pageMargins left="0.11811023622047245" right="0.11811023622047245" top="0.35433070866141736" bottom="0.35433070866141736" header="0.31496062992125984" footer="0.31496062992125984"/>
  <pageSetup paperSize="9" orientation="landscape" horizontalDpi="200" verticalDpi="200" r:id="rId1"/>
</worksheet>
</file>

<file path=xl/worksheets/sheet7.xml><?xml version="1.0" encoding="utf-8"?>
<worksheet xmlns="http://schemas.openxmlformats.org/spreadsheetml/2006/main" xmlns:r="http://schemas.openxmlformats.org/officeDocument/2006/relationships">
  <dimension ref="A1:G62"/>
  <sheetViews>
    <sheetView workbookViewId="0">
      <selection activeCell="J8" sqref="J8"/>
    </sheetView>
  </sheetViews>
  <sheetFormatPr defaultColWidth="8.875" defaultRowHeight="13.5"/>
  <cols>
    <col min="1" max="1" width="6.125" customWidth="1"/>
    <col min="2" max="2" width="11.875" customWidth="1"/>
    <col min="3" max="3" width="24.125" customWidth="1"/>
    <col min="4" max="4" width="15.625" customWidth="1"/>
    <col min="5" max="5" width="20" customWidth="1"/>
    <col min="6" max="6" width="52.625" customWidth="1"/>
    <col min="7" max="7" width="22.25" customWidth="1"/>
  </cols>
  <sheetData>
    <row r="1" spans="1:7" ht="15.75" customHeight="1">
      <c r="A1" s="158" t="s">
        <v>445</v>
      </c>
      <c r="B1" s="158"/>
      <c r="C1" s="158"/>
      <c r="D1" s="158"/>
      <c r="E1" s="158"/>
      <c r="F1" s="158"/>
      <c r="G1" s="158"/>
    </row>
    <row r="2" spans="1:7" ht="20.25">
      <c r="A2" s="182" t="s">
        <v>446</v>
      </c>
      <c r="B2" s="182"/>
      <c r="C2" s="182"/>
      <c r="D2" s="182"/>
      <c r="E2" s="182"/>
      <c r="F2" s="182"/>
      <c r="G2" s="182"/>
    </row>
    <row r="3" spans="1:7">
      <c r="A3" s="91"/>
      <c r="B3" s="92"/>
      <c r="C3" s="92"/>
      <c r="D3" s="92"/>
      <c r="E3" s="92"/>
      <c r="F3" s="92"/>
      <c r="G3" s="92"/>
    </row>
    <row r="4" spans="1:7" ht="35.25" customHeight="1">
      <c r="A4" s="93" t="s">
        <v>103</v>
      </c>
      <c r="B4" s="183" t="s">
        <v>346</v>
      </c>
      <c r="C4" s="183"/>
      <c r="D4" s="93" t="s">
        <v>347</v>
      </c>
      <c r="E4" s="183" t="s">
        <v>348</v>
      </c>
      <c r="F4" s="183"/>
      <c r="G4" s="93" t="s">
        <v>349</v>
      </c>
    </row>
    <row r="5" spans="1:7" ht="24.75" customHeight="1">
      <c r="A5" s="94" t="s">
        <v>350</v>
      </c>
      <c r="B5" s="184" t="s">
        <v>351</v>
      </c>
      <c r="C5" s="185"/>
      <c r="D5" s="95">
        <v>3845651.46</v>
      </c>
      <c r="E5" s="186" t="s">
        <v>352</v>
      </c>
      <c r="F5" s="181"/>
      <c r="G5" s="96"/>
    </row>
    <row r="6" spans="1:7" ht="24.75" customHeight="1">
      <c r="A6" s="94" t="s">
        <v>353</v>
      </c>
      <c r="B6" s="179" t="s">
        <v>354</v>
      </c>
      <c r="C6" s="179"/>
      <c r="D6" s="95">
        <f>SUM(D5*10%)</f>
        <v>384565.14600000001</v>
      </c>
      <c r="E6" s="180" t="s">
        <v>355</v>
      </c>
      <c r="F6" s="181"/>
      <c r="G6" s="97">
        <f>D5-D6</f>
        <v>3461086.3139999998</v>
      </c>
    </row>
    <row r="7" spans="1:7" ht="24.75" customHeight="1">
      <c r="A7" s="98" t="s">
        <v>356</v>
      </c>
      <c r="B7" s="187" t="s">
        <v>357</v>
      </c>
      <c r="C7" s="185"/>
      <c r="D7" s="99">
        <v>100000</v>
      </c>
      <c r="E7" s="180"/>
      <c r="F7" s="181"/>
      <c r="G7" s="97">
        <f>G6-D7</f>
        <v>3361086.3139999998</v>
      </c>
    </row>
    <row r="8" spans="1:7" ht="24.75" customHeight="1">
      <c r="A8" s="188" t="s">
        <v>358</v>
      </c>
      <c r="B8" s="190" t="s">
        <v>346</v>
      </c>
      <c r="C8" s="190"/>
      <c r="D8" s="100" t="s">
        <v>359</v>
      </c>
      <c r="E8" s="101" t="s">
        <v>360</v>
      </c>
      <c r="F8" s="101" t="s">
        <v>361</v>
      </c>
      <c r="G8" s="102" t="s">
        <v>349</v>
      </c>
    </row>
    <row r="9" spans="1:7" ht="24.75" customHeight="1">
      <c r="A9" s="188"/>
      <c r="B9" s="191" t="s">
        <v>362</v>
      </c>
      <c r="C9" s="192"/>
      <c r="D9" s="195">
        <v>1232538.8799999999</v>
      </c>
      <c r="E9" s="197">
        <f>D9*0.53</f>
        <v>653245.60639999993</v>
      </c>
      <c r="F9" s="199" t="s">
        <v>363</v>
      </c>
      <c r="G9" s="208">
        <f>G7-E9</f>
        <v>2707840.7075999998</v>
      </c>
    </row>
    <row r="10" spans="1:7" ht="24.75" customHeight="1">
      <c r="A10" s="188"/>
      <c r="B10" s="193"/>
      <c r="C10" s="194"/>
      <c r="D10" s="196"/>
      <c r="E10" s="198"/>
      <c r="F10" s="200"/>
      <c r="G10" s="209"/>
    </row>
    <row r="11" spans="1:7" ht="60.95" hidden="1" customHeight="1">
      <c r="A11" s="189"/>
      <c r="B11" s="184" t="s">
        <v>362</v>
      </c>
      <c r="C11" s="185"/>
      <c r="D11" s="103">
        <f>[1]Sheet3!$L$10+[2]派遣工工资!$R$13</f>
        <v>907204.88920000009</v>
      </c>
      <c r="E11" s="104">
        <f>D11*0.53</f>
        <v>480818.59127600008</v>
      </c>
      <c r="F11" s="105" t="s">
        <v>364</v>
      </c>
      <c r="G11" s="106"/>
    </row>
    <row r="12" spans="1:7" ht="24.75" customHeight="1">
      <c r="A12" s="188" t="s">
        <v>365</v>
      </c>
      <c r="B12" s="210" t="s">
        <v>346</v>
      </c>
      <c r="C12" s="210"/>
      <c r="D12" s="100" t="s">
        <v>366</v>
      </c>
      <c r="E12" s="107" t="s">
        <v>360</v>
      </c>
      <c r="F12" s="107" t="s">
        <v>361</v>
      </c>
      <c r="G12" s="102" t="s">
        <v>349</v>
      </c>
    </row>
    <row r="13" spans="1:7" ht="51.75" customHeight="1">
      <c r="A13" s="205"/>
      <c r="B13" s="189" t="s">
        <v>367</v>
      </c>
      <c r="C13" s="211"/>
      <c r="D13" s="108">
        <v>291700</v>
      </c>
      <c r="E13" s="109">
        <f>D13*0.53</f>
        <v>154601</v>
      </c>
      <c r="F13" s="110" t="s">
        <v>368</v>
      </c>
      <c r="G13" s="106">
        <f>G9-E13</f>
        <v>2553239.7075999998</v>
      </c>
    </row>
    <row r="14" spans="1:7" ht="24.75" customHeight="1">
      <c r="A14" s="188" t="s">
        <v>369</v>
      </c>
      <c r="B14" s="190" t="s">
        <v>346</v>
      </c>
      <c r="C14" s="190"/>
      <c r="D14" s="100" t="s">
        <v>359</v>
      </c>
      <c r="E14" s="102" t="s">
        <v>360</v>
      </c>
      <c r="F14" s="102" t="s">
        <v>361</v>
      </c>
      <c r="G14" s="102" t="s">
        <v>349</v>
      </c>
    </row>
    <row r="15" spans="1:7" ht="24.75" customHeight="1">
      <c r="A15" s="188"/>
      <c r="B15" s="212" t="s">
        <v>370</v>
      </c>
      <c r="C15" s="111" t="s">
        <v>371</v>
      </c>
      <c r="D15" s="112">
        <v>2000</v>
      </c>
      <c r="E15" s="111">
        <v>1060</v>
      </c>
      <c r="F15" s="111"/>
      <c r="G15" s="111"/>
    </row>
    <row r="16" spans="1:7" ht="24.75" customHeight="1">
      <c r="A16" s="189"/>
      <c r="B16" s="213"/>
      <c r="C16" s="113" t="s">
        <v>372</v>
      </c>
      <c r="D16" s="114">
        <v>3000</v>
      </c>
      <c r="E16" s="115">
        <f>SUM(D16*53%)</f>
        <v>1590</v>
      </c>
      <c r="F16" s="116" t="s">
        <v>373</v>
      </c>
      <c r="G16" s="117"/>
    </row>
    <row r="17" spans="1:7" ht="24.75" customHeight="1">
      <c r="A17" s="189"/>
      <c r="B17" s="213"/>
      <c r="C17" s="113" t="s">
        <v>374</v>
      </c>
      <c r="D17" s="118">
        <v>1000</v>
      </c>
      <c r="E17" s="115">
        <v>530</v>
      </c>
      <c r="F17" s="116"/>
      <c r="G17" s="117"/>
    </row>
    <row r="18" spans="1:7" ht="24.75" customHeight="1">
      <c r="A18" s="189"/>
      <c r="B18" s="213"/>
      <c r="C18" s="113" t="s">
        <v>375</v>
      </c>
      <c r="D18" s="114">
        <v>4000</v>
      </c>
      <c r="E18" s="115">
        <f>SUM(D18*53%)</f>
        <v>2120</v>
      </c>
      <c r="F18" s="116" t="s">
        <v>376</v>
      </c>
      <c r="G18" s="117"/>
    </row>
    <row r="19" spans="1:7" ht="24.75" customHeight="1">
      <c r="A19" s="189"/>
      <c r="B19" s="213"/>
      <c r="C19" s="113" t="s">
        <v>377</v>
      </c>
      <c r="D19" s="114">
        <v>8000</v>
      </c>
      <c r="E19" s="115">
        <f>SUM(D19*53%)</f>
        <v>4240</v>
      </c>
      <c r="F19" s="116" t="s">
        <v>378</v>
      </c>
      <c r="G19" s="117"/>
    </row>
    <row r="20" spans="1:7" ht="24.75" customHeight="1">
      <c r="A20" s="189"/>
      <c r="B20" s="213"/>
      <c r="C20" s="113" t="s">
        <v>379</v>
      </c>
      <c r="D20" s="114">
        <f>48*600</f>
        <v>28800</v>
      </c>
      <c r="E20" s="115">
        <v>28800</v>
      </c>
      <c r="F20" s="117" t="s">
        <v>380</v>
      </c>
      <c r="G20" s="117"/>
    </row>
    <row r="21" spans="1:7" ht="24.75" customHeight="1">
      <c r="A21" s="189"/>
      <c r="B21" s="213"/>
      <c r="C21" s="113" t="s">
        <v>381</v>
      </c>
      <c r="D21" s="114">
        <v>2000</v>
      </c>
      <c r="E21" s="115">
        <f t="shared" ref="E21:E30" si="0">SUM(D21*53%)</f>
        <v>1060</v>
      </c>
      <c r="F21" s="119" t="s">
        <v>382</v>
      </c>
      <c r="G21" s="117"/>
    </row>
    <row r="22" spans="1:7" ht="24.75" customHeight="1">
      <c r="A22" s="189"/>
      <c r="B22" s="213"/>
      <c r="C22" s="113" t="s">
        <v>383</v>
      </c>
      <c r="D22" s="114">
        <v>65000</v>
      </c>
      <c r="E22" s="115">
        <f t="shared" si="0"/>
        <v>34450</v>
      </c>
      <c r="F22" s="116" t="s">
        <v>384</v>
      </c>
      <c r="G22" s="117"/>
    </row>
    <row r="23" spans="1:7" ht="24.75" customHeight="1">
      <c r="A23" s="189"/>
      <c r="B23" s="213"/>
      <c r="C23" s="113" t="s">
        <v>385</v>
      </c>
      <c r="D23" s="114">
        <v>5000</v>
      </c>
      <c r="E23" s="115">
        <f t="shared" si="0"/>
        <v>2650</v>
      </c>
      <c r="F23" s="116" t="s">
        <v>386</v>
      </c>
      <c r="G23" s="117"/>
    </row>
    <row r="24" spans="1:7" ht="24.75" customHeight="1">
      <c r="A24" s="189"/>
      <c r="B24" s="213"/>
      <c r="C24" s="113" t="s">
        <v>387</v>
      </c>
      <c r="D24" s="114">
        <v>3500</v>
      </c>
      <c r="E24" s="115">
        <f t="shared" si="0"/>
        <v>1855</v>
      </c>
      <c r="F24" s="116" t="s">
        <v>388</v>
      </c>
      <c r="G24" s="117"/>
    </row>
    <row r="25" spans="1:7" ht="24.75" customHeight="1">
      <c r="A25" s="189"/>
      <c r="B25" s="213"/>
      <c r="C25" s="113" t="s">
        <v>389</v>
      </c>
      <c r="D25" s="114">
        <f>396*40</f>
        <v>15840</v>
      </c>
      <c r="E25" s="115">
        <f t="shared" si="0"/>
        <v>8395.2000000000007</v>
      </c>
      <c r="F25" s="116" t="s">
        <v>390</v>
      </c>
      <c r="G25" s="117"/>
    </row>
    <row r="26" spans="1:7" ht="24.75" customHeight="1">
      <c r="A26" s="189"/>
      <c r="B26" s="213"/>
      <c r="C26" s="113" t="s">
        <v>391</v>
      </c>
      <c r="D26" s="114">
        <f>2597*20+2597*3%*55</f>
        <v>56225.05</v>
      </c>
      <c r="E26" s="115">
        <f t="shared" si="0"/>
        <v>29799.276500000004</v>
      </c>
      <c r="F26" s="120" t="s">
        <v>392</v>
      </c>
      <c r="G26" s="117"/>
    </row>
    <row r="27" spans="1:7" ht="24.75" customHeight="1">
      <c r="A27" s="189"/>
      <c r="B27" s="213"/>
      <c r="C27" s="121" t="s">
        <v>393</v>
      </c>
      <c r="D27" s="114">
        <f>6*5000</f>
        <v>30000</v>
      </c>
      <c r="E27" s="115">
        <f t="shared" si="0"/>
        <v>15900</v>
      </c>
      <c r="F27" s="116" t="s">
        <v>394</v>
      </c>
      <c r="G27" s="117"/>
    </row>
    <row r="28" spans="1:7" ht="24.75" customHeight="1">
      <c r="A28" s="189"/>
      <c r="B28" s="213"/>
      <c r="C28" s="122" t="s">
        <v>395</v>
      </c>
      <c r="D28" s="114">
        <v>18970</v>
      </c>
      <c r="E28" s="123">
        <f>D28</f>
        <v>18970</v>
      </c>
      <c r="F28" s="120" t="s">
        <v>396</v>
      </c>
      <c r="G28" s="117"/>
    </row>
    <row r="29" spans="1:7" ht="24.75" customHeight="1">
      <c r="A29" s="189"/>
      <c r="B29" s="213"/>
      <c r="C29" s="121" t="s">
        <v>397</v>
      </c>
      <c r="D29" s="114">
        <f>35*1200</f>
        <v>42000</v>
      </c>
      <c r="E29" s="115">
        <f t="shared" si="0"/>
        <v>22260</v>
      </c>
      <c r="F29" s="116" t="s">
        <v>398</v>
      </c>
      <c r="G29" s="117"/>
    </row>
    <row r="30" spans="1:7" ht="24.75" customHeight="1">
      <c r="A30" s="189"/>
      <c r="B30" s="213"/>
      <c r="C30" s="113" t="s">
        <v>399</v>
      </c>
      <c r="D30" s="114">
        <f>63*2</f>
        <v>126</v>
      </c>
      <c r="E30" s="115">
        <f t="shared" si="0"/>
        <v>66.78</v>
      </c>
      <c r="F30" s="116" t="s">
        <v>400</v>
      </c>
      <c r="G30" s="117"/>
    </row>
    <row r="31" spans="1:7" ht="24.75" customHeight="1">
      <c r="A31" s="189"/>
      <c r="B31" s="213"/>
      <c r="C31" s="113" t="s">
        <v>401</v>
      </c>
      <c r="D31" s="114">
        <f>2876*12</f>
        <v>34512</v>
      </c>
      <c r="E31" s="115">
        <v>34512</v>
      </c>
      <c r="F31" s="116" t="s">
        <v>402</v>
      </c>
      <c r="G31" s="117"/>
    </row>
    <row r="32" spans="1:7" ht="24.75" customHeight="1">
      <c r="A32" s="189"/>
      <c r="B32" s="213"/>
      <c r="C32" s="124" t="s">
        <v>403</v>
      </c>
      <c r="D32" s="114" t="s">
        <v>404</v>
      </c>
      <c r="E32" s="115">
        <v>34500</v>
      </c>
      <c r="F32" s="117" t="s">
        <v>405</v>
      </c>
      <c r="G32" s="117"/>
    </row>
    <row r="33" spans="1:7" ht="24.75" customHeight="1">
      <c r="A33" s="189"/>
      <c r="B33" s="213"/>
      <c r="C33" s="121" t="s">
        <v>406</v>
      </c>
      <c r="D33" s="114">
        <v>37800</v>
      </c>
      <c r="E33" s="115">
        <f>SUM(D33*53%)</f>
        <v>20034</v>
      </c>
      <c r="F33" s="117" t="s">
        <v>407</v>
      </c>
      <c r="G33" s="117"/>
    </row>
    <row r="34" spans="1:7" ht="24.75" customHeight="1">
      <c r="A34" s="189"/>
      <c r="B34" s="213"/>
      <c r="C34" s="113" t="s">
        <v>408</v>
      </c>
      <c r="D34" s="114">
        <v>3000</v>
      </c>
      <c r="E34" s="115">
        <f>SUM(D34*53%)</f>
        <v>1590</v>
      </c>
      <c r="F34" s="125" t="s">
        <v>409</v>
      </c>
      <c r="G34" s="117"/>
    </row>
    <row r="35" spans="1:7" ht="24.75" customHeight="1">
      <c r="A35" s="189"/>
      <c r="B35" s="214"/>
      <c r="C35" s="113" t="s">
        <v>410</v>
      </c>
      <c r="D35" s="114">
        <v>41250</v>
      </c>
      <c r="E35" s="115">
        <v>41250</v>
      </c>
      <c r="F35" s="117" t="s">
        <v>411</v>
      </c>
      <c r="G35" s="117"/>
    </row>
    <row r="36" spans="1:7" ht="24.75" customHeight="1">
      <c r="A36" s="205"/>
      <c r="B36" s="215" t="s">
        <v>412</v>
      </c>
      <c r="C36" s="215"/>
      <c r="D36" s="95">
        <f>SUM(D16:D35)</f>
        <v>400023.05</v>
      </c>
      <c r="E36" s="109">
        <f>SUM(E15:E35)</f>
        <v>305632.25650000002</v>
      </c>
      <c r="F36" s="126"/>
      <c r="G36" s="97">
        <f>G13-E36</f>
        <v>2247607.4510999997</v>
      </c>
    </row>
    <row r="37" spans="1:7" ht="24.75" customHeight="1">
      <c r="A37" s="201" t="s">
        <v>413</v>
      </c>
      <c r="B37" s="190" t="s">
        <v>346</v>
      </c>
      <c r="C37" s="190"/>
      <c r="D37" s="100" t="s">
        <v>359</v>
      </c>
      <c r="E37" s="102" t="s">
        <v>360</v>
      </c>
      <c r="F37" s="102" t="s">
        <v>361</v>
      </c>
      <c r="G37" s="102" t="s">
        <v>349</v>
      </c>
    </row>
    <row r="38" spans="1:7" ht="24.75" customHeight="1">
      <c r="A38" s="202"/>
      <c r="B38" s="204" t="s">
        <v>414</v>
      </c>
      <c r="C38" s="127" t="s">
        <v>415</v>
      </c>
      <c r="D38" s="128">
        <v>278400</v>
      </c>
      <c r="E38" s="129">
        <f>SUM(D38)</f>
        <v>278400</v>
      </c>
      <c r="F38" s="116"/>
      <c r="G38" s="117"/>
    </row>
    <row r="39" spans="1:7" ht="24.75" customHeight="1">
      <c r="A39" s="202"/>
      <c r="B39" s="204"/>
      <c r="C39" s="130" t="s">
        <v>416</v>
      </c>
      <c r="D39" s="128" t="s">
        <v>404</v>
      </c>
      <c r="E39" s="129">
        <f>10*3000*12+1*3000*12*53%</f>
        <v>379080</v>
      </c>
      <c r="F39" s="116" t="s">
        <v>417</v>
      </c>
      <c r="G39" s="117"/>
    </row>
    <row r="40" spans="1:7" ht="24.75" customHeight="1">
      <c r="A40" s="202"/>
      <c r="B40" s="204"/>
      <c r="C40" s="113" t="s">
        <v>418</v>
      </c>
      <c r="D40" s="128">
        <v>168000</v>
      </c>
      <c r="E40" s="131">
        <f>SUM(D40*53%)</f>
        <v>89040</v>
      </c>
      <c r="F40" s="116"/>
      <c r="G40" s="117"/>
    </row>
    <row r="41" spans="1:7" ht="24.75" customHeight="1">
      <c r="A41" s="202"/>
      <c r="B41" s="204"/>
      <c r="C41" s="132" t="s">
        <v>419</v>
      </c>
      <c r="D41" s="128">
        <v>73000</v>
      </c>
      <c r="E41" s="131">
        <f>SUM(D41*53%)</f>
        <v>38690</v>
      </c>
      <c r="F41" s="116"/>
      <c r="G41" s="117"/>
    </row>
    <row r="42" spans="1:7" ht="24.75" customHeight="1">
      <c r="A42" s="202"/>
      <c r="B42" s="204"/>
      <c r="C42" s="133" t="s">
        <v>420</v>
      </c>
      <c r="D42" s="131">
        <v>154000</v>
      </c>
      <c r="E42" s="115">
        <f>SUM(D42*53%)</f>
        <v>81620</v>
      </c>
      <c r="F42" s="116"/>
      <c r="G42" s="117"/>
    </row>
    <row r="43" spans="1:7" ht="24.75" customHeight="1">
      <c r="A43" s="202"/>
      <c r="B43" s="204"/>
      <c r="C43" s="134" t="s">
        <v>421</v>
      </c>
      <c r="D43" s="95">
        <f>SUM(D38:D42)</f>
        <v>673400</v>
      </c>
      <c r="E43" s="109">
        <f>SUM(E38:E42)</f>
        <v>866830</v>
      </c>
      <c r="F43" s="96"/>
      <c r="G43" s="97">
        <f>SUM(G36-E43)</f>
        <v>1380777.4510999997</v>
      </c>
    </row>
    <row r="44" spans="1:7" ht="24.75" customHeight="1">
      <c r="A44" s="202"/>
      <c r="B44" s="204"/>
      <c r="C44" s="102" t="s">
        <v>346</v>
      </c>
      <c r="D44" s="135" t="s">
        <v>359</v>
      </c>
      <c r="E44" s="102" t="s">
        <v>360</v>
      </c>
      <c r="F44" s="102" t="s">
        <v>361</v>
      </c>
      <c r="G44" s="102" t="s">
        <v>349</v>
      </c>
    </row>
    <row r="45" spans="1:7" ht="24.75" customHeight="1">
      <c r="A45" s="202"/>
      <c r="B45" s="204"/>
      <c r="C45" s="136" t="s">
        <v>422</v>
      </c>
      <c r="D45" s="128" t="s">
        <v>404</v>
      </c>
      <c r="E45" s="137">
        <f>2300*19*12+2300*0.53*12+2530*0.53*12</f>
        <v>555118.80000000005</v>
      </c>
      <c r="F45" s="117" t="s">
        <v>423</v>
      </c>
      <c r="G45" s="117"/>
    </row>
    <row r="46" spans="1:7" ht="42" customHeight="1">
      <c r="A46" s="202"/>
      <c r="B46" s="204"/>
      <c r="C46" s="138" t="s">
        <v>424</v>
      </c>
      <c r="D46" s="128" t="s">
        <v>404</v>
      </c>
      <c r="E46" s="129">
        <f>7*2450*12*53%+7*2450*12*53%+7*2450*12*2+1*2450*12*53%</f>
        <v>645330</v>
      </c>
      <c r="F46" s="139" t="s">
        <v>425</v>
      </c>
      <c r="G46" s="117"/>
    </row>
    <row r="47" spans="1:7" ht="24.75" customHeight="1">
      <c r="A47" s="202"/>
      <c r="B47" s="204"/>
      <c r="C47" s="140" t="s">
        <v>426</v>
      </c>
      <c r="D47" s="128">
        <f>35000*8</f>
        <v>280000</v>
      </c>
      <c r="E47" s="129">
        <f>SUM(D47*53%)</f>
        <v>148400</v>
      </c>
      <c r="F47" s="117" t="s">
        <v>427</v>
      </c>
      <c r="G47" s="117"/>
    </row>
    <row r="48" spans="1:7" ht="24.75" customHeight="1">
      <c r="A48" s="202"/>
      <c r="B48" s="204"/>
      <c r="C48" s="140" t="s">
        <v>428</v>
      </c>
      <c r="D48" s="128">
        <v>30000</v>
      </c>
      <c r="E48" s="131">
        <v>15900</v>
      </c>
      <c r="F48" s="117"/>
      <c r="G48" s="117"/>
    </row>
    <row r="49" spans="1:7" ht="24.75" customHeight="1">
      <c r="A49" s="202"/>
      <c r="B49" s="204"/>
      <c r="C49" s="141" t="s">
        <v>429</v>
      </c>
      <c r="D49" s="142">
        <v>13500</v>
      </c>
      <c r="E49" s="131">
        <v>13500</v>
      </c>
      <c r="F49" s="117"/>
      <c r="G49" s="117"/>
    </row>
    <row r="50" spans="1:7" ht="24.75" customHeight="1">
      <c r="A50" s="202"/>
      <c r="B50" s="204"/>
      <c r="C50" s="141" t="s">
        <v>430</v>
      </c>
      <c r="D50" s="142">
        <v>13500</v>
      </c>
      <c r="E50" s="131">
        <v>13500</v>
      </c>
      <c r="F50" s="117"/>
      <c r="G50" s="117"/>
    </row>
    <row r="51" spans="1:7" ht="24.75" customHeight="1">
      <c r="A51" s="202"/>
      <c r="B51" s="204"/>
      <c r="C51" s="126" t="s">
        <v>431</v>
      </c>
      <c r="D51" s="143">
        <f>SUM(D45:D50)</f>
        <v>337000</v>
      </c>
      <c r="E51" s="109">
        <f>SUM(E45:E50)</f>
        <v>1391748.8</v>
      </c>
      <c r="F51" s="96"/>
      <c r="G51" s="97">
        <f>SUM(G43-E51)</f>
        <v>-10971.348900000332</v>
      </c>
    </row>
    <row r="52" spans="1:7" ht="24.75" customHeight="1">
      <c r="A52" s="203"/>
      <c r="B52" s="204"/>
      <c r="C52" s="144" t="s">
        <v>432</v>
      </c>
      <c r="D52" s="143">
        <f>D51+D43</f>
        <v>1010400</v>
      </c>
      <c r="E52" s="109">
        <f>E43+E51</f>
        <v>2258578.7999999998</v>
      </c>
      <c r="F52" s="96"/>
      <c r="G52" s="145"/>
    </row>
    <row r="53" spans="1:7" ht="24.75" customHeight="1">
      <c r="A53" s="188" t="s">
        <v>433</v>
      </c>
      <c r="B53" s="190" t="s">
        <v>346</v>
      </c>
      <c r="C53" s="190"/>
      <c r="D53" s="100" t="s">
        <v>359</v>
      </c>
      <c r="E53" s="102" t="s">
        <v>360</v>
      </c>
      <c r="F53" s="102" t="s">
        <v>361</v>
      </c>
      <c r="G53" s="102" t="s">
        <v>349</v>
      </c>
    </row>
    <row r="54" spans="1:7" ht="24.75" customHeight="1">
      <c r="A54" s="205"/>
      <c r="B54" s="206" t="s">
        <v>434</v>
      </c>
      <c r="C54" s="146" t="s">
        <v>435</v>
      </c>
      <c r="D54" s="131">
        <v>400000</v>
      </c>
      <c r="E54" s="131">
        <f>SUM(D54*53%)</f>
        <v>212000</v>
      </c>
      <c r="F54" s="117" t="s">
        <v>436</v>
      </c>
      <c r="G54" s="97">
        <f>SUM(G51-E54)</f>
        <v>-222971.34890000033</v>
      </c>
    </row>
    <row r="55" spans="1:7" ht="24.75" customHeight="1">
      <c r="A55" s="205"/>
      <c r="B55" s="206"/>
      <c r="C55" s="117" t="s">
        <v>437</v>
      </c>
      <c r="D55" s="123">
        <v>80000</v>
      </c>
      <c r="E55" s="131">
        <f>SUM(D55*53%)</f>
        <v>42400</v>
      </c>
      <c r="F55" s="117"/>
      <c r="G55" s="97">
        <f>SUM(G54-E55)</f>
        <v>-265371.34890000033</v>
      </c>
    </row>
    <row r="56" spans="1:7" ht="24.75" customHeight="1">
      <c r="A56" s="205"/>
      <c r="B56" s="207"/>
      <c r="C56" s="126" t="s">
        <v>412</v>
      </c>
      <c r="D56" s="143">
        <f>SUM(D54:D55)</f>
        <v>480000</v>
      </c>
      <c r="E56" s="109">
        <f>SUM(E54:E55)</f>
        <v>254400</v>
      </c>
      <c r="F56" s="96"/>
      <c r="G56" s="147"/>
    </row>
    <row r="57" spans="1:7" ht="24.75" customHeight="1">
      <c r="A57" s="216" t="s">
        <v>438</v>
      </c>
      <c r="B57" s="190" t="s">
        <v>346</v>
      </c>
      <c r="C57" s="190"/>
      <c r="D57" s="100" t="s">
        <v>359</v>
      </c>
      <c r="E57" s="102" t="s">
        <v>360</v>
      </c>
      <c r="F57" s="102" t="s">
        <v>361</v>
      </c>
      <c r="G57" s="102" t="s">
        <v>349</v>
      </c>
    </row>
    <row r="58" spans="1:7" ht="48.95" customHeight="1">
      <c r="A58" s="203"/>
      <c r="B58" s="188" t="s">
        <v>439</v>
      </c>
      <c r="C58" s="217"/>
      <c r="D58" s="148"/>
      <c r="E58" s="109">
        <v>60000</v>
      </c>
      <c r="F58" s="149" t="s">
        <v>440</v>
      </c>
      <c r="G58" s="150">
        <f>G55-E58</f>
        <v>-325371.34890000033</v>
      </c>
    </row>
    <row r="60" spans="1:7" ht="24.75" customHeight="1">
      <c r="A60" s="218" t="s">
        <v>441</v>
      </c>
      <c r="B60" s="219" t="s">
        <v>442</v>
      </c>
      <c r="C60" s="219"/>
      <c r="D60" s="219"/>
      <c r="E60" s="219"/>
      <c r="F60" s="219"/>
      <c r="G60" s="219"/>
    </row>
    <row r="61" spans="1:7" ht="24.75" customHeight="1">
      <c r="A61" s="218"/>
      <c r="B61" t="s">
        <v>443</v>
      </c>
    </row>
    <row r="62" spans="1:7" ht="24.75" customHeight="1">
      <c r="A62" s="218"/>
      <c r="B62" s="151" t="s">
        <v>444</v>
      </c>
    </row>
  </sheetData>
  <mergeCells count="36">
    <mergeCell ref="A57:A58"/>
    <mergeCell ref="B57:C57"/>
    <mergeCell ref="B58:C58"/>
    <mergeCell ref="A60:A62"/>
    <mergeCell ref="B60:G60"/>
    <mergeCell ref="A1:G1"/>
    <mergeCell ref="A37:A52"/>
    <mergeCell ref="B37:C37"/>
    <mergeCell ref="B38:B52"/>
    <mergeCell ref="A53:A56"/>
    <mergeCell ref="B53:C53"/>
    <mergeCell ref="B54:B56"/>
    <mergeCell ref="G9:G10"/>
    <mergeCell ref="B11:C11"/>
    <mergeCell ref="A12:A13"/>
    <mergeCell ref="B12:C12"/>
    <mergeCell ref="B13:C13"/>
    <mergeCell ref="A14:A36"/>
    <mergeCell ref="B14:C14"/>
    <mergeCell ref="B15:B35"/>
    <mergeCell ref="B36:C36"/>
    <mergeCell ref="B7:C7"/>
    <mergeCell ref="E7:F7"/>
    <mergeCell ref="A8:A11"/>
    <mergeCell ref="B8:C8"/>
    <mergeCell ref="B9:C10"/>
    <mergeCell ref="D9:D10"/>
    <mergeCell ref="E9:E10"/>
    <mergeCell ref="F9:F10"/>
    <mergeCell ref="B6:C6"/>
    <mergeCell ref="E6:F6"/>
    <mergeCell ref="A2:G2"/>
    <mergeCell ref="B4:C4"/>
    <mergeCell ref="E4:F4"/>
    <mergeCell ref="B5:C5"/>
    <mergeCell ref="E5:F5"/>
  </mergeCells>
  <phoneticPr fontId="1" type="noConversion"/>
  <hyperlinks>
    <hyperlink ref="D11" r:id="rId1" display="十分人工成本2016\2015派遣工测算.xls"/>
  </hyperlinks>
  <pageMargins left="0.7" right="0.7" top="0.75" bottom="0.75" header="0.3" footer="0.3"/>
  <legacyDrawing r:id="rId2"/>
</worksheet>
</file>

<file path=xl/worksheets/sheet8.xml><?xml version="1.0" encoding="utf-8"?>
<worksheet xmlns="http://schemas.openxmlformats.org/spreadsheetml/2006/main" xmlns:r="http://schemas.openxmlformats.org/officeDocument/2006/relationships">
  <dimension ref="A1:H52"/>
  <sheetViews>
    <sheetView workbookViewId="0">
      <selection activeCell="K65" sqref="K65"/>
    </sheetView>
  </sheetViews>
  <sheetFormatPr defaultRowHeight="13.5"/>
  <cols>
    <col min="1" max="1" width="4.5" style="83" customWidth="1"/>
    <col min="2" max="2" width="33.875" style="7" customWidth="1"/>
    <col min="3" max="3" width="6" style="83" customWidth="1"/>
    <col min="4" max="4" width="41.625" style="7" customWidth="1"/>
    <col min="5" max="16384" width="9" style="7"/>
  </cols>
  <sheetData>
    <row r="1" spans="1:8" ht="21.75" customHeight="1">
      <c r="A1" s="158" t="s">
        <v>287</v>
      </c>
      <c r="B1" s="158"/>
      <c r="C1" s="158"/>
      <c r="D1" s="158"/>
    </row>
    <row r="2" spans="1:8" ht="23.25" customHeight="1" thickBot="1">
      <c r="A2" s="220" t="s">
        <v>286</v>
      </c>
      <c r="B2" s="220"/>
      <c r="C2" s="220"/>
      <c r="D2" s="220"/>
      <c r="E2" s="81"/>
      <c r="F2" s="81"/>
      <c r="G2" s="81"/>
      <c r="H2" s="81"/>
    </row>
    <row r="3" spans="1:8">
      <c r="A3" s="221" t="s">
        <v>345</v>
      </c>
      <c r="B3" s="222"/>
      <c r="C3" s="222"/>
      <c r="D3" s="223"/>
    </row>
    <row r="4" spans="1:8">
      <c r="A4" s="86">
        <v>1</v>
      </c>
      <c r="B4" s="84" t="s">
        <v>289</v>
      </c>
      <c r="C4" s="87">
        <v>50</v>
      </c>
      <c r="D4" s="82" t="s">
        <v>260</v>
      </c>
    </row>
    <row r="5" spans="1:8">
      <c r="A5" s="86">
        <v>2</v>
      </c>
      <c r="B5" s="84" t="s">
        <v>290</v>
      </c>
      <c r="C5" s="87">
        <v>51</v>
      </c>
      <c r="D5" s="82" t="s">
        <v>261</v>
      </c>
    </row>
    <row r="6" spans="1:8">
      <c r="A6" s="86">
        <v>3</v>
      </c>
      <c r="B6" s="84" t="s">
        <v>291</v>
      </c>
      <c r="C6" s="87">
        <v>52</v>
      </c>
      <c r="D6" s="82" t="s">
        <v>262</v>
      </c>
    </row>
    <row r="7" spans="1:8">
      <c r="A7" s="86">
        <v>4</v>
      </c>
      <c r="B7" s="84" t="s">
        <v>292</v>
      </c>
      <c r="C7" s="87">
        <v>53</v>
      </c>
      <c r="D7" s="82" t="s">
        <v>263</v>
      </c>
    </row>
    <row r="8" spans="1:8">
      <c r="A8" s="86">
        <v>5</v>
      </c>
      <c r="B8" s="84" t="s">
        <v>249</v>
      </c>
      <c r="C8" s="87">
        <v>54</v>
      </c>
      <c r="D8" s="82" t="s">
        <v>264</v>
      </c>
    </row>
    <row r="9" spans="1:8">
      <c r="A9" s="86">
        <v>6</v>
      </c>
      <c r="B9" s="84" t="s">
        <v>293</v>
      </c>
      <c r="C9" s="87">
        <v>55</v>
      </c>
      <c r="D9" s="82" t="s">
        <v>265</v>
      </c>
    </row>
    <row r="10" spans="1:8">
      <c r="A10" s="86">
        <v>7</v>
      </c>
      <c r="B10" s="84" t="s">
        <v>294</v>
      </c>
      <c r="C10" s="87">
        <v>56</v>
      </c>
      <c r="D10" s="82" t="s">
        <v>266</v>
      </c>
    </row>
    <row r="11" spans="1:8">
      <c r="A11" s="86">
        <v>8</v>
      </c>
      <c r="B11" s="84" t="s">
        <v>295</v>
      </c>
      <c r="C11" s="87">
        <v>57</v>
      </c>
      <c r="D11" s="82" t="s">
        <v>296</v>
      </c>
    </row>
    <row r="12" spans="1:8">
      <c r="A12" s="86">
        <v>9</v>
      </c>
      <c r="B12" s="84" t="s">
        <v>297</v>
      </c>
      <c r="C12" s="87">
        <v>58</v>
      </c>
      <c r="D12" s="82" t="s">
        <v>298</v>
      </c>
    </row>
    <row r="13" spans="1:8">
      <c r="A13" s="86">
        <v>10</v>
      </c>
      <c r="B13" s="84" t="s">
        <v>250</v>
      </c>
      <c r="C13" s="87">
        <v>59</v>
      </c>
      <c r="D13" s="82" t="s">
        <v>299</v>
      </c>
    </row>
    <row r="14" spans="1:8">
      <c r="A14" s="86">
        <v>11</v>
      </c>
      <c r="B14" s="84" t="s">
        <v>300</v>
      </c>
      <c r="C14" s="87">
        <v>60</v>
      </c>
      <c r="D14" s="82" t="s">
        <v>301</v>
      </c>
    </row>
    <row r="15" spans="1:8">
      <c r="A15" s="86">
        <v>12</v>
      </c>
      <c r="B15" s="84" t="s">
        <v>302</v>
      </c>
      <c r="C15" s="87">
        <v>61</v>
      </c>
      <c r="D15" s="82" t="s">
        <v>303</v>
      </c>
    </row>
    <row r="16" spans="1:8">
      <c r="A16" s="86">
        <v>13</v>
      </c>
      <c r="B16" s="84" t="s">
        <v>304</v>
      </c>
      <c r="C16" s="87">
        <v>62</v>
      </c>
      <c r="D16" s="82" t="s">
        <v>305</v>
      </c>
    </row>
    <row r="17" spans="1:4">
      <c r="A17" s="86">
        <v>14</v>
      </c>
      <c r="B17" s="84" t="s">
        <v>306</v>
      </c>
      <c r="C17" s="87">
        <v>63</v>
      </c>
      <c r="D17" s="82" t="s">
        <v>307</v>
      </c>
    </row>
    <row r="18" spans="1:4">
      <c r="A18" s="86">
        <v>15</v>
      </c>
      <c r="B18" s="84" t="s">
        <v>251</v>
      </c>
      <c r="C18" s="87">
        <v>64</v>
      </c>
      <c r="D18" s="82" t="s">
        <v>308</v>
      </c>
    </row>
    <row r="19" spans="1:4">
      <c r="A19" s="86">
        <v>16</v>
      </c>
      <c r="B19" s="84" t="s">
        <v>309</v>
      </c>
      <c r="C19" s="87">
        <v>65</v>
      </c>
      <c r="D19" s="82" t="s">
        <v>310</v>
      </c>
    </row>
    <row r="20" spans="1:4">
      <c r="A20" s="86">
        <v>17</v>
      </c>
      <c r="B20" s="84" t="s">
        <v>311</v>
      </c>
      <c r="C20" s="87">
        <v>66</v>
      </c>
      <c r="D20" s="82" t="s">
        <v>312</v>
      </c>
    </row>
    <row r="21" spans="1:4">
      <c r="A21" s="86">
        <v>18</v>
      </c>
      <c r="B21" s="84" t="s">
        <v>313</v>
      </c>
      <c r="C21" s="87">
        <v>67</v>
      </c>
      <c r="D21" s="82" t="s">
        <v>314</v>
      </c>
    </row>
    <row r="22" spans="1:4">
      <c r="A22" s="86">
        <v>19</v>
      </c>
      <c r="B22" s="84" t="s">
        <v>315</v>
      </c>
      <c r="C22" s="87">
        <v>68</v>
      </c>
      <c r="D22" s="82" t="s">
        <v>267</v>
      </c>
    </row>
    <row r="23" spans="1:4">
      <c r="A23" s="86">
        <v>20</v>
      </c>
      <c r="B23" s="84" t="s">
        <v>252</v>
      </c>
      <c r="C23" s="87">
        <v>69</v>
      </c>
      <c r="D23" s="82" t="s">
        <v>268</v>
      </c>
    </row>
    <row r="24" spans="1:4">
      <c r="A24" s="86">
        <v>21</v>
      </c>
      <c r="B24" s="84" t="s">
        <v>316</v>
      </c>
      <c r="C24" s="87">
        <v>70</v>
      </c>
      <c r="D24" s="82" t="s">
        <v>269</v>
      </c>
    </row>
    <row r="25" spans="1:4">
      <c r="A25" s="86">
        <v>22</v>
      </c>
      <c r="B25" s="84" t="s">
        <v>317</v>
      </c>
      <c r="C25" s="87">
        <v>71</v>
      </c>
      <c r="D25" s="82" t="s">
        <v>270</v>
      </c>
    </row>
    <row r="26" spans="1:4">
      <c r="A26" s="86">
        <v>23</v>
      </c>
      <c r="B26" s="84" t="s">
        <v>318</v>
      </c>
      <c r="C26" s="87">
        <v>72</v>
      </c>
      <c r="D26" s="82" t="s">
        <v>271</v>
      </c>
    </row>
    <row r="27" spans="1:4">
      <c r="A27" s="86">
        <v>24</v>
      </c>
      <c r="B27" s="84" t="s">
        <v>319</v>
      </c>
      <c r="C27" s="87">
        <v>73</v>
      </c>
      <c r="D27" s="82" t="s">
        <v>272</v>
      </c>
    </row>
    <row r="28" spans="1:4">
      <c r="A28" s="86">
        <v>25</v>
      </c>
      <c r="B28" s="84" t="s">
        <v>253</v>
      </c>
      <c r="C28" s="87">
        <v>74</v>
      </c>
      <c r="D28" s="82" t="s">
        <v>320</v>
      </c>
    </row>
    <row r="29" spans="1:4">
      <c r="A29" s="86">
        <v>26</v>
      </c>
      <c r="B29" s="84" t="s">
        <v>321</v>
      </c>
      <c r="C29" s="87">
        <v>75</v>
      </c>
      <c r="D29" s="82" t="s">
        <v>322</v>
      </c>
    </row>
    <row r="30" spans="1:4">
      <c r="A30" s="86">
        <v>27</v>
      </c>
      <c r="B30" s="84" t="s">
        <v>323</v>
      </c>
      <c r="C30" s="87">
        <v>76</v>
      </c>
      <c r="D30" s="82" t="s">
        <v>324</v>
      </c>
    </row>
    <row r="31" spans="1:4">
      <c r="A31" s="86">
        <v>28</v>
      </c>
      <c r="B31" s="84" t="s">
        <v>254</v>
      </c>
      <c r="C31" s="87">
        <v>77</v>
      </c>
      <c r="D31" s="82" t="s">
        <v>325</v>
      </c>
    </row>
    <row r="32" spans="1:4">
      <c r="A32" s="86">
        <v>29</v>
      </c>
      <c r="B32" s="84" t="s">
        <v>253</v>
      </c>
      <c r="C32" s="87">
        <v>78</v>
      </c>
      <c r="D32" s="82" t="s">
        <v>273</v>
      </c>
    </row>
    <row r="33" spans="1:4">
      <c r="A33" s="86">
        <v>30</v>
      </c>
      <c r="B33" s="84" t="s">
        <v>326</v>
      </c>
      <c r="C33" s="87">
        <v>79</v>
      </c>
      <c r="D33" s="82" t="s">
        <v>327</v>
      </c>
    </row>
    <row r="34" spans="1:4">
      <c r="A34" s="86">
        <v>31</v>
      </c>
      <c r="B34" s="84" t="s">
        <v>328</v>
      </c>
      <c r="C34" s="87">
        <v>80</v>
      </c>
      <c r="D34" s="82" t="s">
        <v>329</v>
      </c>
    </row>
    <row r="35" spans="1:4">
      <c r="A35" s="86">
        <v>32</v>
      </c>
      <c r="B35" s="84" t="s">
        <v>330</v>
      </c>
      <c r="C35" s="87">
        <v>81</v>
      </c>
      <c r="D35" s="82" t="s">
        <v>331</v>
      </c>
    </row>
    <row r="36" spans="1:4">
      <c r="A36" s="86">
        <v>33</v>
      </c>
      <c r="B36" s="84" t="s">
        <v>332</v>
      </c>
      <c r="C36" s="87">
        <v>82</v>
      </c>
      <c r="D36" s="82" t="s">
        <v>333</v>
      </c>
    </row>
    <row r="37" spans="1:4">
      <c r="A37" s="86">
        <v>34</v>
      </c>
      <c r="B37" s="84" t="s">
        <v>334</v>
      </c>
      <c r="C37" s="87">
        <v>83</v>
      </c>
      <c r="D37" s="82" t="s">
        <v>274</v>
      </c>
    </row>
    <row r="38" spans="1:4">
      <c r="A38" s="86">
        <v>35</v>
      </c>
      <c r="B38" s="84" t="s">
        <v>335</v>
      </c>
      <c r="C38" s="87">
        <v>84</v>
      </c>
      <c r="D38" s="82" t="s">
        <v>275</v>
      </c>
    </row>
    <row r="39" spans="1:4">
      <c r="A39" s="86">
        <v>36</v>
      </c>
      <c r="B39" s="84" t="s">
        <v>336</v>
      </c>
      <c r="C39" s="87">
        <v>85</v>
      </c>
      <c r="D39" s="82" t="s">
        <v>276</v>
      </c>
    </row>
    <row r="40" spans="1:4">
      <c r="A40" s="86">
        <v>37</v>
      </c>
      <c r="B40" s="84" t="s">
        <v>337</v>
      </c>
      <c r="C40" s="87">
        <v>86</v>
      </c>
      <c r="D40" s="82" t="s">
        <v>277</v>
      </c>
    </row>
    <row r="41" spans="1:4">
      <c r="A41" s="86">
        <v>38</v>
      </c>
      <c r="B41" s="84" t="s">
        <v>255</v>
      </c>
      <c r="C41" s="87">
        <v>87</v>
      </c>
      <c r="D41" s="82" t="s">
        <v>277</v>
      </c>
    </row>
    <row r="42" spans="1:4">
      <c r="A42" s="86">
        <v>39</v>
      </c>
      <c r="B42" s="84" t="s">
        <v>256</v>
      </c>
      <c r="C42" s="87">
        <v>88</v>
      </c>
      <c r="D42" s="82" t="s">
        <v>277</v>
      </c>
    </row>
    <row r="43" spans="1:4">
      <c r="A43" s="86">
        <v>40</v>
      </c>
      <c r="B43" s="84" t="s">
        <v>257</v>
      </c>
      <c r="C43" s="87">
        <v>89</v>
      </c>
      <c r="D43" s="82" t="s">
        <v>277</v>
      </c>
    </row>
    <row r="44" spans="1:4">
      <c r="A44" s="86">
        <v>41</v>
      </c>
      <c r="B44" s="84" t="s">
        <v>258</v>
      </c>
      <c r="C44" s="87">
        <v>90</v>
      </c>
      <c r="D44" s="82" t="s">
        <v>278</v>
      </c>
    </row>
    <row r="45" spans="1:4">
      <c r="A45" s="86">
        <v>42</v>
      </c>
      <c r="B45" s="84" t="s">
        <v>259</v>
      </c>
      <c r="C45" s="87">
        <v>91</v>
      </c>
      <c r="D45" s="82" t="s">
        <v>279</v>
      </c>
    </row>
    <row r="46" spans="1:4">
      <c r="A46" s="86">
        <v>43</v>
      </c>
      <c r="B46" s="84" t="s">
        <v>338</v>
      </c>
      <c r="C46" s="87">
        <v>92</v>
      </c>
      <c r="D46" s="82" t="s">
        <v>280</v>
      </c>
    </row>
    <row r="47" spans="1:4">
      <c r="A47" s="86">
        <v>44</v>
      </c>
      <c r="B47" s="84" t="s">
        <v>339</v>
      </c>
      <c r="C47" s="87">
        <v>93</v>
      </c>
      <c r="D47" s="82" t="s">
        <v>281</v>
      </c>
    </row>
    <row r="48" spans="1:4">
      <c r="A48" s="86">
        <v>45</v>
      </c>
      <c r="B48" s="84" t="s">
        <v>340</v>
      </c>
      <c r="C48" s="87">
        <v>94</v>
      </c>
      <c r="D48" s="82" t="s">
        <v>282</v>
      </c>
    </row>
    <row r="49" spans="1:4">
      <c r="A49" s="86">
        <v>46</v>
      </c>
      <c r="B49" s="84" t="s">
        <v>341</v>
      </c>
      <c r="C49" s="87">
        <v>95</v>
      </c>
      <c r="D49" s="82" t="s">
        <v>283</v>
      </c>
    </row>
    <row r="50" spans="1:4">
      <c r="A50" s="86">
        <v>47</v>
      </c>
      <c r="B50" s="84" t="s">
        <v>342</v>
      </c>
      <c r="C50" s="87">
        <v>96</v>
      </c>
      <c r="D50" s="82" t="s">
        <v>284</v>
      </c>
    </row>
    <row r="51" spans="1:4">
      <c r="A51" s="86">
        <v>48</v>
      </c>
      <c r="B51" s="84" t="s">
        <v>343</v>
      </c>
      <c r="C51" s="87">
        <v>97</v>
      </c>
      <c r="D51" s="82" t="s">
        <v>285</v>
      </c>
    </row>
    <row r="52" spans="1:4" ht="14.25" thickBot="1">
      <c r="A52" s="88">
        <v>49</v>
      </c>
      <c r="B52" s="85" t="s">
        <v>288</v>
      </c>
      <c r="C52" s="89">
        <v>98</v>
      </c>
      <c r="D52" s="90"/>
    </row>
  </sheetData>
  <mergeCells count="3">
    <mergeCell ref="A2:D2"/>
    <mergeCell ref="A1:D1"/>
    <mergeCell ref="A3:D3"/>
  </mergeCells>
  <phoneticPr fontId="1" type="noConversion"/>
  <pageMargins left="0.7" right="0.7" top="0.75" bottom="0.75"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dimension ref="A1:E200"/>
  <sheetViews>
    <sheetView tabSelected="1" workbookViewId="0">
      <selection activeCell="E9" sqref="E9"/>
    </sheetView>
  </sheetViews>
  <sheetFormatPr defaultRowHeight="20.100000000000001" customHeight="1"/>
  <cols>
    <col min="1" max="1" width="4.625" style="156" customWidth="1"/>
    <col min="2" max="2" width="32.125" style="152" customWidth="1"/>
    <col min="3" max="3" width="29.625" style="152" customWidth="1"/>
    <col min="4" max="4" width="6.25" style="152" customWidth="1"/>
    <col min="5" max="5" width="60.25" style="152" customWidth="1"/>
    <col min="6" max="16384" width="9" style="152"/>
  </cols>
  <sheetData>
    <row r="1" spans="1:5" ht="20.100000000000001" customHeight="1">
      <c r="A1" s="230" t="s">
        <v>591</v>
      </c>
      <c r="B1" s="230"/>
      <c r="C1" s="230"/>
      <c r="D1" s="230"/>
      <c r="E1" s="230"/>
    </row>
    <row r="2" spans="1:5" ht="20.100000000000001" customHeight="1">
      <c r="A2" s="228" t="s">
        <v>590</v>
      </c>
      <c r="B2" s="229"/>
      <c r="C2" s="229"/>
      <c r="D2" s="229"/>
      <c r="E2" s="229"/>
    </row>
    <row r="3" spans="1:5" ht="20.100000000000001" customHeight="1">
      <c r="A3" s="60" t="s">
        <v>103</v>
      </c>
      <c r="B3" s="60" t="s">
        <v>447</v>
      </c>
      <c r="C3" s="60" t="s">
        <v>448</v>
      </c>
      <c r="D3" s="60" t="s">
        <v>178</v>
      </c>
      <c r="E3" s="60" t="s">
        <v>449</v>
      </c>
    </row>
    <row r="4" spans="1:5" ht="20.100000000000001" customHeight="1">
      <c r="A4" s="60">
        <v>1</v>
      </c>
      <c r="B4" s="60" t="s">
        <v>450</v>
      </c>
      <c r="C4" s="60" t="s">
        <v>451</v>
      </c>
      <c r="D4" s="60" t="s">
        <v>452</v>
      </c>
      <c r="E4" s="60" t="s">
        <v>453</v>
      </c>
    </row>
    <row r="5" spans="1:5" ht="20.100000000000001" customHeight="1">
      <c r="A5" s="60">
        <v>2</v>
      </c>
      <c r="B5" s="60" t="s">
        <v>450</v>
      </c>
      <c r="C5" s="60" t="s">
        <v>454</v>
      </c>
      <c r="D5" s="60" t="s">
        <v>452</v>
      </c>
      <c r="E5" s="153"/>
    </row>
    <row r="6" spans="1:5" ht="20.100000000000001" customHeight="1">
      <c r="A6" s="60">
        <v>3</v>
      </c>
      <c r="B6" s="60" t="s">
        <v>450</v>
      </c>
      <c r="C6" s="60" t="s">
        <v>455</v>
      </c>
      <c r="D6" s="60" t="s">
        <v>452</v>
      </c>
      <c r="E6" s="60" t="s">
        <v>456</v>
      </c>
    </row>
    <row r="7" spans="1:5" ht="20.100000000000001" customHeight="1">
      <c r="A7" s="60">
        <v>4</v>
      </c>
      <c r="B7" s="60" t="s">
        <v>450</v>
      </c>
      <c r="C7" s="60" t="s">
        <v>457</v>
      </c>
      <c r="D7" s="60" t="s">
        <v>452</v>
      </c>
      <c r="E7" s="153"/>
    </row>
    <row r="8" spans="1:5" ht="30.75" customHeight="1">
      <c r="A8" s="60">
        <v>5</v>
      </c>
      <c r="B8" s="60" t="s">
        <v>450</v>
      </c>
      <c r="C8" s="60" t="s">
        <v>458</v>
      </c>
      <c r="D8" s="60" t="s">
        <v>452</v>
      </c>
      <c r="E8" s="60" t="s">
        <v>459</v>
      </c>
    </row>
    <row r="9" spans="1:5" ht="20.100000000000001" customHeight="1">
      <c r="A9" s="60">
        <v>6</v>
      </c>
      <c r="B9" s="60" t="s">
        <v>450</v>
      </c>
      <c r="C9" s="60" t="s">
        <v>460</v>
      </c>
      <c r="D9" s="60" t="s">
        <v>452</v>
      </c>
      <c r="E9" s="153"/>
    </row>
    <row r="10" spans="1:5" ht="20.100000000000001" customHeight="1">
      <c r="A10" s="60">
        <v>7</v>
      </c>
      <c r="B10" s="60" t="s">
        <v>450</v>
      </c>
      <c r="C10" s="60" t="s">
        <v>461</v>
      </c>
      <c r="D10" s="60" t="s">
        <v>452</v>
      </c>
      <c r="E10" s="153"/>
    </row>
    <row r="11" spans="1:5" ht="20.100000000000001" customHeight="1">
      <c r="A11" s="60">
        <v>8</v>
      </c>
      <c r="B11" s="60" t="s">
        <v>462</v>
      </c>
      <c r="C11" s="60" t="s">
        <v>458</v>
      </c>
      <c r="D11" s="60" t="s">
        <v>452</v>
      </c>
      <c r="E11" s="60" t="s">
        <v>463</v>
      </c>
    </row>
    <row r="12" spans="1:5" ht="20.100000000000001" customHeight="1">
      <c r="A12" s="60">
        <v>9</v>
      </c>
      <c r="B12" s="60" t="s">
        <v>462</v>
      </c>
      <c r="C12" s="60" t="s">
        <v>458</v>
      </c>
      <c r="D12" s="60" t="s">
        <v>452</v>
      </c>
      <c r="E12" s="60" t="s">
        <v>453</v>
      </c>
    </row>
    <row r="13" spans="1:5" ht="20.100000000000001" customHeight="1">
      <c r="A13" s="60">
        <v>10</v>
      </c>
      <c r="B13" s="60" t="s">
        <v>450</v>
      </c>
      <c r="C13" s="60" t="s">
        <v>454</v>
      </c>
      <c r="D13" s="60" t="s">
        <v>452</v>
      </c>
      <c r="E13" s="153"/>
    </row>
    <row r="14" spans="1:5" ht="20.100000000000001" customHeight="1">
      <c r="A14" s="60">
        <v>11</v>
      </c>
      <c r="B14" s="60" t="s">
        <v>462</v>
      </c>
      <c r="C14" s="60" t="s">
        <v>460</v>
      </c>
      <c r="D14" s="60" t="s">
        <v>452</v>
      </c>
      <c r="E14" s="153"/>
    </row>
    <row r="15" spans="1:5" ht="20.100000000000001" customHeight="1">
      <c r="A15" s="60">
        <v>12</v>
      </c>
      <c r="B15" s="60" t="s">
        <v>462</v>
      </c>
      <c r="C15" s="60" t="s">
        <v>461</v>
      </c>
      <c r="D15" s="60" t="s">
        <v>452</v>
      </c>
      <c r="E15" s="153"/>
    </row>
    <row r="16" spans="1:5" ht="20.100000000000001" customHeight="1">
      <c r="A16" s="60">
        <v>13</v>
      </c>
      <c r="B16" s="60" t="s">
        <v>462</v>
      </c>
      <c r="C16" s="60" t="s">
        <v>455</v>
      </c>
      <c r="D16" s="60" t="s">
        <v>452</v>
      </c>
      <c r="E16" s="60" t="s">
        <v>464</v>
      </c>
    </row>
    <row r="17" spans="1:5" ht="20.100000000000001" customHeight="1">
      <c r="A17" s="60">
        <v>14</v>
      </c>
      <c r="B17" s="60" t="s">
        <v>462</v>
      </c>
      <c r="C17" s="60" t="s">
        <v>457</v>
      </c>
      <c r="D17" s="60" t="s">
        <v>452</v>
      </c>
      <c r="E17" s="153"/>
    </row>
    <row r="18" spans="1:5" ht="20.100000000000001" customHeight="1">
      <c r="A18" s="60">
        <v>15</v>
      </c>
      <c r="B18" s="60" t="s">
        <v>462</v>
      </c>
      <c r="C18" s="60" t="s">
        <v>458</v>
      </c>
      <c r="D18" s="60" t="s">
        <v>452</v>
      </c>
      <c r="E18" s="60" t="s">
        <v>453</v>
      </c>
    </row>
    <row r="19" spans="1:5" ht="20.100000000000001" customHeight="1">
      <c r="A19" s="60">
        <v>16</v>
      </c>
      <c r="B19" s="60" t="s">
        <v>462</v>
      </c>
      <c r="C19" s="60" t="s">
        <v>460</v>
      </c>
      <c r="D19" s="60" t="s">
        <v>452</v>
      </c>
      <c r="E19" s="153"/>
    </row>
    <row r="20" spans="1:5" ht="20.100000000000001" customHeight="1">
      <c r="A20" s="60">
        <v>17</v>
      </c>
      <c r="B20" s="60" t="s">
        <v>462</v>
      </c>
      <c r="C20" s="60" t="s">
        <v>461</v>
      </c>
      <c r="D20" s="60" t="s">
        <v>452</v>
      </c>
      <c r="E20" s="153"/>
    </row>
    <row r="21" spans="1:5" ht="20.100000000000001" customHeight="1">
      <c r="A21" s="60">
        <v>18</v>
      </c>
      <c r="B21" s="60" t="s">
        <v>462</v>
      </c>
      <c r="C21" s="60" t="s">
        <v>451</v>
      </c>
      <c r="D21" s="60" t="s">
        <v>452</v>
      </c>
      <c r="E21" s="60" t="s">
        <v>453</v>
      </c>
    </row>
    <row r="22" spans="1:5" ht="20.100000000000001" customHeight="1">
      <c r="A22" s="60">
        <v>19</v>
      </c>
      <c r="B22" s="60" t="s">
        <v>462</v>
      </c>
      <c r="C22" s="60" t="s">
        <v>454</v>
      </c>
      <c r="D22" s="60" t="s">
        <v>452</v>
      </c>
      <c r="E22" s="153"/>
    </row>
    <row r="23" spans="1:5" ht="20.100000000000001" customHeight="1">
      <c r="A23" s="60">
        <v>20</v>
      </c>
      <c r="B23" s="60" t="s">
        <v>465</v>
      </c>
      <c r="C23" s="60" t="s">
        <v>458</v>
      </c>
      <c r="D23" s="60" t="s">
        <v>452</v>
      </c>
      <c r="E23" s="60" t="s">
        <v>453</v>
      </c>
    </row>
    <row r="24" spans="1:5" ht="20.100000000000001" customHeight="1">
      <c r="A24" s="60">
        <v>21</v>
      </c>
      <c r="B24" s="60" t="s">
        <v>465</v>
      </c>
      <c r="C24" s="60" t="s">
        <v>458</v>
      </c>
      <c r="D24" s="60" t="s">
        <v>452</v>
      </c>
      <c r="E24" s="60" t="s">
        <v>466</v>
      </c>
    </row>
    <row r="25" spans="1:5" ht="20.100000000000001" customHeight="1">
      <c r="A25" s="60">
        <v>22</v>
      </c>
      <c r="B25" s="60" t="s">
        <v>465</v>
      </c>
      <c r="C25" s="60" t="s">
        <v>461</v>
      </c>
      <c r="D25" s="60" t="s">
        <v>452</v>
      </c>
      <c r="E25" s="153"/>
    </row>
    <row r="26" spans="1:5" ht="20.100000000000001" customHeight="1">
      <c r="A26" s="60">
        <v>23</v>
      </c>
      <c r="B26" s="60" t="s">
        <v>465</v>
      </c>
      <c r="C26" s="60" t="s">
        <v>460</v>
      </c>
      <c r="D26" s="60" t="s">
        <v>452</v>
      </c>
      <c r="E26" s="153"/>
    </row>
    <row r="27" spans="1:5" ht="20.100000000000001" customHeight="1">
      <c r="A27" s="60">
        <v>24</v>
      </c>
      <c r="B27" s="60" t="s">
        <v>465</v>
      </c>
      <c r="C27" s="60" t="s">
        <v>451</v>
      </c>
      <c r="D27" s="60" t="s">
        <v>452</v>
      </c>
      <c r="E27" s="60" t="s">
        <v>453</v>
      </c>
    </row>
    <row r="28" spans="1:5" ht="20.100000000000001" customHeight="1">
      <c r="A28" s="60">
        <v>25</v>
      </c>
      <c r="B28" s="60" t="s">
        <v>465</v>
      </c>
      <c r="C28" s="60" t="s">
        <v>454</v>
      </c>
      <c r="D28" s="60" t="s">
        <v>452</v>
      </c>
      <c r="E28" s="153"/>
    </row>
    <row r="29" spans="1:5" ht="20.100000000000001" customHeight="1">
      <c r="A29" s="60">
        <v>26</v>
      </c>
      <c r="B29" s="60" t="s">
        <v>465</v>
      </c>
      <c r="C29" s="60" t="s">
        <v>467</v>
      </c>
      <c r="D29" s="60" t="s">
        <v>452</v>
      </c>
      <c r="E29" s="60" t="s">
        <v>464</v>
      </c>
    </row>
    <row r="30" spans="1:5" ht="20.100000000000001" customHeight="1">
      <c r="A30" s="60">
        <v>27</v>
      </c>
      <c r="B30" s="60" t="s">
        <v>465</v>
      </c>
      <c r="C30" s="60" t="s">
        <v>457</v>
      </c>
      <c r="D30" s="60" t="s">
        <v>452</v>
      </c>
      <c r="E30" s="153"/>
    </row>
    <row r="31" spans="1:5" ht="20.100000000000001" customHeight="1">
      <c r="A31" s="60">
        <v>28</v>
      </c>
      <c r="B31" s="60" t="s">
        <v>468</v>
      </c>
      <c r="C31" s="60" t="s">
        <v>469</v>
      </c>
      <c r="D31" s="60" t="s">
        <v>452</v>
      </c>
      <c r="E31" s="60" t="s">
        <v>453</v>
      </c>
    </row>
    <row r="32" spans="1:5" ht="20.100000000000001" customHeight="1">
      <c r="A32" s="60">
        <v>29</v>
      </c>
      <c r="B32" s="60" t="s">
        <v>468</v>
      </c>
      <c r="C32" s="60" t="s">
        <v>460</v>
      </c>
      <c r="D32" s="60" t="s">
        <v>452</v>
      </c>
      <c r="E32" s="153"/>
    </row>
    <row r="33" spans="1:5" ht="20.100000000000001" customHeight="1">
      <c r="A33" s="60">
        <v>30</v>
      </c>
      <c r="B33" s="60" t="s">
        <v>468</v>
      </c>
      <c r="C33" s="60" t="s">
        <v>458</v>
      </c>
      <c r="D33" s="60" t="s">
        <v>452</v>
      </c>
      <c r="E33" s="60" t="s">
        <v>466</v>
      </c>
    </row>
    <row r="34" spans="1:5" ht="20.100000000000001" customHeight="1">
      <c r="A34" s="60">
        <v>31</v>
      </c>
      <c r="B34" s="60" t="s">
        <v>468</v>
      </c>
      <c r="C34" s="60" t="s">
        <v>461</v>
      </c>
      <c r="D34" s="60" t="s">
        <v>452</v>
      </c>
      <c r="E34" s="153"/>
    </row>
    <row r="35" spans="1:5" ht="20.100000000000001" customHeight="1">
      <c r="A35" s="60">
        <v>32</v>
      </c>
      <c r="B35" s="60" t="s">
        <v>468</v>
      </c>
      <c r="C35" s="60" t="s">
        <v>455</v>
      </c>
      <c r="D35" s="60" t="s">
        <v>452</v>
      </c>
      <c r="E35" s="60" t="s">
        <v>464</v>
      </c>
    </row>
    <row r="36" spans="1:5" ht="20.100000000000001" customHeight="1">
      <c r="A36" s="60">
        <v>33</v>
      </c>
      <c r="B36" s="60" t="s">
        <v>468</v>
      </c>
      <c r="C36" s="60" t="s">
        <v>457</v>
      </c>
      <c r="D36" s="60" t="s">
        <v>452</v>
      </c>
      <c r="E36" s="153"/>
    </row>
    <row r="37" spans="1:5" ht="20.100000000000001" customHeight="1">
      <c r="A37" s="60">
        <v>34</v>
      </c>
      <c r="B37" s="60" t="s">
        <v>468</v>
      </c>
      <c r="C37" s="60" t="s">
        <v>454</v>
      </c>
      <c r="D37" s="60" t="s">
        <v>452</v>
      </c>
      <c r="E37" s="153"/>
    </row>
    <row r="38" spans="1:5" ht="20.100000000000001" customHeight="1">
      <c r="A38" s="227" t="s">
        <v>470</v>
      </c>
      <c r="B38" s="227"/>
      <c r="C38" s="227"/>
      <c r="D38" s="227"/>
      <c r="E38" s="227"/>
    </row>
    <row r="39" spans="1:5" ht="20.100000000000001" customHeight="1">
      <c r="A39" s="60">
        <v>35</v>
      </c>
      <c r="B39" s="155" t="s">
        <v>471</v>
      </c>
      <c r="C39" s="60" t="s">
        <v>472</v>
      </c>
      <c r="D39" s="155" t="s">
        <v>452</v>
      </c>
      <c r="E39" s="155" t="s">
        <v>473</v>
      </c>
    </row>
    <row r="40" spans="1:5" ht="20.100000000000001" customHeight="1">
      <c r="A40" s="60">
        <v>36</v>
      </c>
      <c r="B40" s="60" t="s">
        <v>471</v>
      </c>
      <c r="C40" s="60" t="s">
        <v>472</v>
      </c>
      <c r="D40" s="60" t="s">
        <v>452</v>
      </c>
      <c r="E40" s="60" t="s">
        <v>453</v>
      </c>
    </row>
    <row r="41" spans="1:5" ht="20.100000000000001" customHeight="1">
      <c r="A41" s="154">
        <v>37</v>
      </c>
      <c r="B41" s="60" t="s">
        <v>471</v>
      </c>
      <c r="C41" s="60" t="s">
        <v>472</v>
      </c>
      <c r="D41" s="60" t="s">
        <v>452</v>
      </c>
      <c r="E41" s="60" t="s">
        <v>474</v>
      </c>
    </row>
    <row r="42" spans="1:5" ht="20.100000000000001" customHeight="1">
      <c r="A42" s="154">
        <v>38</v>
      </c>
      <c r="B42" s="60" t="s">
        <v>471</v>
      </c>
      <c r="C42" s="60" t="s">
        <v>475</v>
      </c>
      <c r="D42" s="60" t="s">
        <v>452</v>
      </c>
      <c r="E42" s="60" t="s">
        <v>476</v>
      </c>
    </row>
    <row r="43" spans="1:5" ht="20.100000000000001" customHeight="1">
      <c r="A43" s="154">
        <v>39</v>
      </c>
      <c r="B43" s="60" t="s">
        <v>471</v>
      </c>
      <c r="C43" s="60" t="s">
        <v>477</v>
      </c>
      <c r="D43" s="60" t="s">
        <v>452</v>
      </c>
      <c r="E43" s="60" t="s">
        <v>478</v>
      </c>
    </row>
    <row r="44" spans="1:5" ht="20.100000000000001" customHeight="1">
      <c r="A44" s="154">
        <v>40</v>
      </c>
      <c r="B44" s="60" t="s">
        <v>471</v>
      </c>
      <c r="C44" s="60" t="s">
        <v>477</v>
      </c>
      <c r="D44" s="60" t="s">
        <v>452</v>
      </c>
      <c r="E44" s="60" t="s">
        <v>479</v>
      </c>
    </row>
    <row r="45" spans="1:5" ht="20.100000000000001" customHeight="1">
      <c r="A45" s="154">
        <v>41</v>
      </c>
      <c r="B45" s="60" t="s">
        <v>471</v>
      </c>
      <c r="C45" s="60" t="s">
        <v>477</v>
      </c>
      <c r="D45" s="60" t="s">
        <v>452</v>
      </c>
      <c r="E45" s="60" t="s">
        <v>474</v>
      </c>
    </row>
    <row r="46" spans="1:5" ht="20.100000000000001" customHeight="1">
      <c r="A46" s="154">
        <v>42</v>
      </c>
      <c r="B46" s="60" t="s">
        <v>471</v>
      </c>
      <c r="C46" s="60" t="s">
        <v>461</v>
      </c>
      <c r="D46" s="60" t="s">
        <v>452</v>
      </c>
      <c r="E46" s="153"/>
    </row>
    <row r="47" spans="1:5" ht="20.100000000000001" customHeight="1">
      <c r="A47" s="154">
        <v>43</v>
      </c>
      <c r="B47" s="60" t="s">
        <v>471</v>
      </c>
      <c r="C47" s="60" t="s">
        <v>454</v>
      </c>
      <c r="D47" s="60" t="s">
        <v>452</v>
      </c>
      <c r="E47" s="153"/>
    </row>
    <row r="48" spans="1:5" ht="20.100000000000001" customHeight="1">
      <c r="A48" s="154">
        <v>44</v>
      </c>
      <c r="B48" s="60" t="s">
        <v>480</v>
      </c>
      <c r="C48" s="60" t="s">
        <v>481</v>
      </c>
      <c r="D48" s="60" t="s">
        <v>452</v>
      </c>
      <c r="E48" s="153"/>
    </row>
    <row r="49" spans="1:5" ht="20.100000000000001" customHeight="1">
      <c r="A49" s="154">
        <v>45</v>
      </c>
      <c r="B49" s="60" t="s">
        <v>471</v>
      </c>
      <c r="C49" s="60" t="s">
        <v>482</v>
      </c>
      <c r="D49" s="60" t="s">
        <v>452</v>
      </c>
      <c r="E49" s="60" t="s">
        <v>453</v>
      </c>
    </row>
    <row r="50" spans="1:5" ht="20.100000000000001" customHeight="1">
      <c r="A50" s="154">
        <v>46</v>
      </c>
      <c r="B50" s="60" t="s">
        <v>471</v>
      </c>
      <c r="C50" s="60" t="s">
        <v>483</v>
      </c>
      <c r="D50" s="60" t="s">
        <v>452</v>
      </c>
      <c r="E50" s="60" t="s">
        <v>484</v>
      </c>
    </row>
    <row r="51" spans="1:5" ht="20.100000000000001" customHeight="1">
      <c r="A51" s="154">
        <v>47</v>
      </c>
      <c r="B51" s="60" t="s">
        <v>471</v>
      </c>
      <c r="C51" s="60" t="s">
        <v>460</v>
      </c>
      <c r="D51" s="60" t="s">
        <v>452</v>
      </c>
      <c r="E51" s="153"/>
    </row>
    <row r="52" spans="1:5" ht="20.100000000000001" customHeight="1">
      <c r="A52" s="154">
        <v>48</v>
      </c>
      <c r="B52" s="60" t="s">
        <v>485</v>
      </c>
      <c r="C52" s="60" t="s">
        <v>477</v>
      </c>
      <c r="D52" s="60" t="s">
        <v>452</v>
      </c>
      <c r="E52" s="60" t="s">
        <v>479</v>
      </c>
    </row>
    <row r="53" spans="1:5" ht="20.100000000000001" customHeight="1">
      <c r="A53" s="154">
        <v>49</v>
      </c>
      <c r="B53" s="60" t="s">
        <v>485</v>
      </c>
      <c r="C53" s="60" t="s">
        <v>486</v>
      </c>
      <c r="D53" s="60" t="s">
        <v>452</v>
      </c>
      <c r="E53" s="60" t="s">
        <v>474</v>
      </c>
    </row>
    <row r="54" spans="1:5" ht="20.100000000000001" customHeight="1">
      <c r="A54" s="154">
        <v>50</v>
      </c>
      <c r="B54" s="60" t="s">
        <v>485</v>
      </c>
      <c r="C54" s="60" t="s">
        <v>477</v>
      </c>
      <c r="D54" s="60" t="s">
        <v>452</v>
      </c>
      <c r="E54" s="60" t="s">
        <v>478</v>
      </c>
    </row>
    <row r="55" spans="1:5" ht="20.100000000000001" customHeight="1">
      <c r="A55" s="154">
        <v>51</v>
      </c>
      <c r="B55" s="60" t="s">
        <v>485</v>
      </c>
      <c r="C55" s="60" t="s">
        <v>475</v>
      </c>
      <c r="D55" s="60" t="s">
        <v>452</v>
      </c>
      <c r="E55" s="60" t="s">
        <v>476</v>
      </c>
    </row>
    <row r="56" spans="1:5" ht="20.100000000000001" customHeight="1">
      <c r="A56" s="154">
        <v>52</v>
      </c>
      <c r="B56" s="60" t="s">
        <v>485</v>
      </c>
      <c r="C56" s="60" t="s">
        <v>483</v>
      </c>
      <c r="D56" s="60" t="s">
        <v>452</v>
      </c>
      <c r="E56" s="60" t="s">
        <v>484</v>
      </c>
    </row>
    <row r="57" spans="1:5" ht="20.100000000000001" customHeight="1">
      <c r="A57" s="154">
        <v>53</v>
      </c>
      <c r="B57" s="60" t="s">
        <v>485</v>
      </c>
      <c r="C57" s="60" t="s">
        <v>477</v>
      </c>
      <c r="D57" s="60" t="s">
        <v>452</v>
      </c>
      <c r="E57" s="60" t="s">
        <v>479</v>
      </c>
    </row>
    <row r="58" spans="1:5" ht="20.100000000000001" customHeight="1">
      <c r="A58" s="154">
        <v>54</v>
      </c>
      <c r="B58" s="60" t="s">
        <v>485</v>
      </c>
      <c r="C58" s="60" t="s">
        <v>486</v>
      </c>
      <c r="D58" s="60" t="s">
        <v>452</v>
      </c>
      <c r="E58" s="60" t="s">
        <v>474</v>
      </c>
    </row>
    <row r="59" spans="1:5" ht="20.100000000000001" customHeight="1">
      <c r="A59" s="154">
        <v>55</v>
      </c>
      <c r="B59" s="60" t="s">
        <v>485</v>
      </c>
      <c r="C59" s="60" t="s">
        <v>477</v>
      </c>
      <c r="D59" s="60" t="s">
        <v>452</v>
      </c>
      <c r="E59" s="60" t="s">
        <v>478</v>
      </c>
    </row>
    <row r="60" spans="1:5" ht="20.100000000000001" customHeight="1">
      <c r="A60" s="154">
        <v>56</v>
      </c>
      <c r="B60" s="60" t="s">
        <v>485</v>
      </c>
      <c r="C60" s="60" t="s">
        <v>475</v>
      </c>
      <c r="D60" s="60" t="s">
        <v>452</v>
      </c>
      <c r="E60" s="60" t="s">
        <v>476</v>
      </c>
    </row>
    <row r="61" spans="1:5" ht="20.100000000000001" customHeight="1">
      <c r="A61" s="154">
        <v>57</v>
      </c>
      <c r="B61" s="60" t="s">
        <v>485</v>
      </c>
      <c r="C61" s="60" t="s">
        <v>483</v>
      </c>
      <c r="D61" s="60" t="s">
        <v>452</v>
      </c>
      <c r="E61" s="60" t="s">
        <v>484</v>
      </c>
    </row>
    <row r="62" spans="1:5" ht="20.100000000000001" customHeight="1">
      <c r="A62" s="154">
        <v>58</v>
      </c>
      <c r="B62" s="60" t="s">
        <v>485</v>
      </c>
      <c r="C62" s="60" t="s">
        <v>477</v>
      </c>
      <c r="D62" s="60" t="s">
        <v>452</v>
      </c>
      <c r="E62" s="60" t="s">
        <v>479</v>
      </c>
    </row>
    <row r="63" spans="1:5" ht="20.100000000000001" customHeight="1">
      <c r="A63" s="154">
        <v>59</v>
      </c>
      <c r="B63" s="60" t="s">
        <v>485</v>
      </c>
      <c r="C63" s="60" t="s">
        <v>482</v>
      </c>
      <c r="D63" s="60" t="s">
        <v>452</v>
      </c>
      <c r="E63" s="60" t="s">
        <v>453</v>
      </c>
    </row>
    <row r="64" spans="1:5" ht="20.100000000000001" customHeight="1">
      <c r="A64" s="154">
        <v>60</v>
      </c>
      <c r="B64" s="60" t="s">
        <v>485</v>
      </c>
      <c r="C64" s="60" t="s">
        <v>487</v>
      </c>
      <c r="D64" s="60" t="s">
        <v>452</v>
      </c>
      <c r="E64" s="60" t="s">
        <v>473</v>
      </c>
    </row>
    <row r="65" spans="1:5" ht="20.100000000000001" customHeight="1">
      <c r="A65" s="154">
        <v>61</v>
      </c>
      <c r="B65" s="60" t="s">
        <v>485</v>
      </c>
      <c r="C65" s="60" t="s">
        <v>472</v>
      </c>
      <c r="D65" s="60" t="s">
        <v>452</v>
      </c>
      <c r="E65" s="60" t="s">
        <v>453</v>
      </c>
    </row>
    <row r="66" spans="1:5" ht="20.100000000000001" customHeight="1">
      <c r="A66" s="154">
        <v>62</v>
      </c>
      <c r="B66" s="60" t="s">
        <v>485</v>
      </c>
      <c r="C66" s="60" t="s">
        <v>487</v>
      </c>
      <c r="D66" s="60" t="s">
        <v>452</v>
      </c>
      <c r="E66" s="60" t="s">
        <v>474</v>
      </c>
    </row>
    <row r="67" spans="1:5" ht="20.100000000000001" customHeight="1">
      <c r="A67" s="154">
        <v>63</v>
      </c>
      <c r="B67" s="60" t="s">
        <v>485</v>
      </c>
      <c r="C67" s="60" t="s">
        <v>461</v>
      </c>
      <c r="D67" s="60" t="s">
        <v>452</v>
      </c>
      <c r="E67" s="60"/>
    </row>
    <row r="68" spans="1:5" ht="20.100000000000001" customHeight="1">
      <c r="A68" s="154">
        <v>64</v>
      </c>
      <c r="B68" s="60" t="s">
        <v>485</v>
      </c>
      <c r="C68" s="60" t="s">
        <v>460</v>
      </c>
      <c r="D68" s="60" t="s">
        <v>452</v>
      </c>
      <c r="E68" s="60"/>
    </row>
    <row r="69" spans="1:5" ht="20.100000000000001" customHeight="1">
      <c r="A69" s="154">
        <v>65</v>
      </c>
      <c r="B69" s="60" t="s">
        <v>485</v>
      </c>
      <c r="C69" s="60" t="s">
        <v>481</v>
      </c>
      <c r="D69" s="60" t="s">
        <v>452</v>
      </c>
      <c r="E69" s="60"/>
    </row>
    <row r="70" spans="1:5" ht="20.100000000000001" customHeight="1">
      <c r="A70" s="154">
        <v>66</v>
      </c>
      <c r="B70" s="60" t="s">
        <v>485</v>
      </c>
      <c r="C70" s="60" t="s">
        <v>454</v>
      </c>
      <c r="D70" s="60" t="s">
        <v>452</v>
      </c>
      <c r="E70" s="60"/>
    </row>
    <row r="71" spans="1:5" ht="20.100000000000001" customHeight="1">
      <c r="A71" s="154">
        <v>67</v>
      </c>
      <c r="B71" s="60" t="s">
        <v>485</v>
      </c>
      <c r="C71" s="60" t="s">
        <v>482</v>
      </c>
      <c r="D71" s="60" t="s">
        <v>452</v>
      </c>
      <c r="E71" s="60" t="s">
        <v>453</v>
      </c>
    </row>
    <row r="72" spans="1:5" ht="20.100000000000001" customHeight="1">
      <c r="A72" s="154">
        <v>68</v>
      </c>
      <c r="B72" s="60" t="s">
        <v>485</v>
      </c>
      <c r="C72" s="60" t="s">
        <v>487</v>
      </c>
      <c r="D72" s="60" t="s">
        <v>452</v>
      </c>
      <c r="E72" s="60" t="s">
        <v>473</v>
      </c>
    </row>
    <row r="73" spans="1:5" ht="20.100000000000001" customHeight="1">
      <c r="A73" s="154">
        <v>69</v>
      </c>
      <c r="B73" s="60" t="s">
        <v>485</v>
      </c>
      <c r="C73" s="60" t="s">
        <v>472</v>
      </c>
      <c r="D73" s="60" t="s">
        <v>452</v>
      </c>
      <c r="E73" s="60" t="s">
        <v>453</v>
      </c>
    </row>
    <row r="74" spans="1:5" ht="20.100000000000001" customHeight="1">
      <c r="A74" s="154">
        <v>70</v>
      </c>
      <c r="B74" s="60" t="s">
        <v>485</v>
      </c>
      <c r="C74" s="60" t="s">
        <v>487</v>
      </c>
      <c r="D74" s="60" t="s">
        <v>452</v>
      </c>
      <c r="E74" s="60" t="s">
        <v>474</v>
      </c>
    </row>
    <row r="75" spans="1:5" ht="20.100000000000001" customHeight="1">
      <c r="A75" s="154">
        <v>71</v>
      </c>
      <c r="B75" s="60" t="s">
        <v>485</v>
      </c>
      <c r="C75" s="60" t="s">
        <v>461</v>
      </c>
      <c r="D75" s="60" t="s">
        <v>452</v>
      </c>
      <c r="E75" s="60"/>
    </row>
    <row r="76" spans="1:5" ht="20.100000000000001" customHeight="1">
      <c r="A76" s="154">
        <v>72</v>
      </c>
      <c r="B76" s="60" t="s">
        <v>488</v>
      </c>
      <c r="C76" s="60" t="s">
        <v>475</v>
      </c>
      <c r="D76" s="60" t="s">
        <v>452</v>
      </c>
      <c r="E76" s="60" t="s">
        <v>476</v>
      </c>
    </row>
    <row r="77" spans="1:5" ht="20.100000000000001" customHeight="1">
      <c r="A77" s="154">
        <v>73</v>
      </c>
      <c r="B77" s="60" t="s">
        <v>488</v>
      </c>
      <c r="C77" s="60" t="s">
        <v>477</v>
      </c>
      <c r="D77" s="60" t="s">
        <v>452</v>
      </c>
      <c r="E77" s="60" t="s">
        <v>478</v>
      </c>
    </row>
    <row r="78" spans="1:5" ht="20.100000000000001" customHeight="1">
      <c r="A78" s="154">
        <v>74</v>
      </c>
      <c r="B78" s="60" t="s">
        <v>488</v>
      </c>
      <c r="C78" s="60" t="s">
        <v>477</v>
      </c>
      <c r="D78" s="60" t="s">
        <v>452</v>
      </c>
      <c r="E78" s="60" t="s">
        <v>479</v>
      </c>
    </row>
    <row r="79" spans="1:5" ht="20.100000000000001" customHeight="1">
      <c r="A79" s="154">
        <v>75</v>
      </c>
      <c r="B79" s="60" t="s">
        <v>488</v>
      </c>
      <c r="C79" s="60" t="s">
        <v>489</v>
      </c>
      <c r="D79" s="60" t="s">
        <v>452</v>
      </c>
      <c r="E79" s="60" t="s">
        <v>473</v>
      </c>
    </row>
    <row r="80" spans="1:5" ht="20.100000000000001" customHeight="1">
      <c r="A80" s="154">
        <v>76</v>
      </c>
      <c r="B80" s="60" t="s">
        <v>488</v>
      </c>
      <c r="C80" s="60" t="s">
        <v>490</v>
      </c>
      <c r="D80" s="60" t="s">
        <v>452</v>
      </c>
      <c r="E80" s="60" t="s">
        <v>474</v>
      </c>
    </row>
    <row r="81" spans="1:5" ht="20.100000000000001" customHeight="1">
      <c r="A81" s="154">
        <v>77</v>
      </c>
      <c r="B81" s="60" t="s">
        <v>488</v>
      </c>
      <c r="C81" s="60" t="s">
        <v>461</v>
      </c>
      <c r="D81" s="60" t="s">
        <v>452</v>
      </c>
      <c r="E81" s="60"/>
    </row>
    <row r="82" spans="1:5" ht="20.100000000000001" customHeight="1">
      <c r="A82" s="154">
        <v>78</v>
      </c>
      <c r="B82" s="60" t="s">
        <v>488</v>
      </c>
      <c r="C82" s="60" t="s">
        <v>460</v>
      </c>
      <c r="D82" s="60" t="s">
        <v>452</v>
      </c>
      <c r="E82" s="60"/>
    </row>
    <row r="83" spans="1:5" ht="20.100000000000001" customHeight="1">
      <c r="A83" s="154">
        <v>79</v>
      </c>
      <c r="B83" s="60" t="s">
        <v>488</v>
      </c>
      <c r="C83" s="60" t="s">
        <v>454</v>
      </c>
      <c r="D83" s="60" t="s">
        <v>452</v>
      </c>
      <c r="E83" s="60"/>
    </row>
    <row r="84" spans="1:5" ht="20.100000000000001" customHeight="1">
      <c r="A84" s="154">
        <v>80</v>
      </c>
      <c r="B84" s="60" t="s">
        <v>488</v>
      </c>
      <c r="C84" s="60" t="s">
        <v>481</v>
      </c>
      <c r="D84" s="60" t="s">
        <v>452</v>
      </c>
      <c r="E84" s="60"/>
    </row>
    <row r="85" spans="1:5" ht="20.100000000000001" customHeight="1">
      <c r="A85" s="154">
        <v>81</v>
      </c>
      <c r="B85" s="60" t="s">
        <v>488</v>
      </c>
      <c r="C85" s="60" t="s">
        <v>491</v>
      </c>
      <c r="D85" s="60" t="s">
        <v>452</v>
      </c>
      <c r="E85" s="60" t="s">
        <v>453</v>
      </c>
    </row>
    <row r="86" spans="1:5" ht="20.100000000000001" customHeight="1">
      <c r="A86" s="154">
        <v>82</v>
      </c>
      <c r="B86" s="60" t="s">
        <v>488</v>
      </c>
      <c r="C86" s="60" t="s">
        <v>482</v>
      </c>
      <c r="D86" s="60" t="s">
        <v>452</v>
      </c>
      <c r="E86" s="60" t="s">
        <v>492</v>
      </c>
    </row>
    <row r="87" spans="1:5" ht="20.100000000000001" customHeight="1">
      <c r="A87" s="154">
        <v>83</v>
      </c>
      <c r="B87" s="60" t="s">
        <v>493</v>
      </c>
      <c r="C87" s="60" t="s">
        <v>475</v>
      </c>
      <c r="D87" s="60" t="s">
        <v>452</v>
      </c>
      <c r="E87" s="60" t="s">
        <v>476</v>
      </c>
    </row>
    <row r="88" spans="1:5" ht="20.100000000000001" customHeight="1">
      <c r="A88" s="154">
        <v>84</v>
      </c>
      <c r="B88" s="60" t="s">
        <v>493</v>
      </c>
      <c r="C88" s="60" t="s">
        <v>482</v>
      </c>
      <c r="D88" s="60" t="s">
        <v>452</v>
      </c>
      <c r="E88" s="60" t="s">
        <v>453</v>
      </c>
    </row>
    <row r="89" spans="1:5" ht="20.100000000000001" customHeight="1">
      <c r="A89" s="154">
        <v>85</v>
      </c>
      <c r="B89" s="60" t="s">
        <v>493</v>
      </c>
      <c r="C89" s="60" t="s">
        <v>494</v>
      </c>
      <c r="D89" s="60" t="s">
        <v>452</v>
      </c>
      <c r="E89" s="60" t="s">
        <v>453</v>
      </c>
    </row>
    <row r="90" spans="1:5" ht="20.100000000000001" customHeight="1">
      <c r="A90" s="154">
        <v>86</v>
      </c>
      <c r="B90" s="60" t="s">
        <v>493</v>
      </c>
      <c r="C90" s="60" t="s">
        <v>472</v>
      </c>
      <c r="D90" s="60" t="s">
        <v>452</v>
      </c>
      <c r="E90" s="60" t="s">
        <v>473</v>
      </c>
    </row>
    <row r="91" spans="1:5" ht="20.100000000000001" customHeight="1">
      <c r="A91" s="154">
        <v>87</v>
      </c>
      <c r="B91" s="60" t="s">
        <v>493</v>
      </c>
      <c r="C91" s="60" t="s">
        <v>490</v>
      </c>
      <c r="D91" s="60" t="s">
        <v>452</v>
      </c>
      <c r="E91" s="60" t="s">
        <v>453</v>
      </c>
    </row>
    <row r="92" spans="1:5" ht="20.100000000000001" customHeight="1">
      <c r="A92" s="154">
        <v>88</v>
      </c>
      <c r="B92" s="60" t="s">
        <v>493</v>
      </c>
      <c r="C92" s="60" t="s">
        <v>490</v>
      </c>
      <c r="D92" s="60" t="s">
        <v>452</v>
      </c>
      <c r="E92" s="60" t="s">
        <v>474</v>
      </c>
    </row>
    <row r="93" spans="1:5" ht="20.100000000000001" customHeight="1">
      <c r="A93" s="154">
        <v>89</v>
      </c>
      <c r="B93" s="60" t="s">
        <v>493</v>
      </c>
      <c r="C93" s="60" t="s">
        <v>477</v>
      </c>
      <c r="D93" s="60" t="s">
        <v>452</v>
      </c>
      <c r="E93" s="60" t="s">
        <v>478</v>
      </c>
    </row>
    <row r="94" spans="1:5" ht="20.100000000000001" customHeight="1">
      <c r="A94" s="154">
        <v>90</v>
      </c>
      <c r="B94" s="60" t="s">
        <v>493</v>
      </c>
      <c r="C94" s="60" t="s">
        <v>477</v>
      </c>
      <c r="D94" s="60" t="s">
        <v>452</v>
      </c>
      <c r="E94" s="60" t="s">
        <v>479</v>
      </c>
    </row>
    <row r="95" spans="1:5" ht="20.100000000000001" customHeight="1">
      <c r="A95" s="154">
        <v>91</v>
      </c>
      <c r="B95" s="60" t="s">
        <v>493</v>
      </c>
      <c r="C95" s="60" t="s">
        <v>477</v>
      </c>
      <c r="D95" s="60" t="s">
        <v>452</v>
      </c>
      <c r="E95" s="60" t="s">
        <v>474</v>
      </c>
    </row>
    <row r="96" spans="1:5" ht="20.100000000000001" customHeight="1">
      <c r="A96" s="154">
        <v>92</v>
      </c>
      <c r="B96" s="60" t="s">
        <v>493</v>
      </c>
      <c r="C96" s="60" t="s">
        <v>460</v>
      </c>
      <c r="D96" s="60" t="s">
        <v>452</v>
      </c>
      <c r="E96" s="60"/>
    </row>
    <row r="97" spans="1:5" ht="20.100000000000001" customHeight="1">
      <c r="A97" s="154">
        <v>93</v>
      </c>
      <c r="B97" s="60" t="s">
        <v>493</v>
      </c>
      <c r="C97" s="60" t="s">
        <v>461</v>
      </c>
      <c r="D97" s="60" t="s">
        <v>452</v>
      </c>
      <c r="E97" s="60"/>
    </row>
    <row r="98" spans="1:5" ht="20.100000000000001" customHeight="1">
      <c r="A98" s="154">
        <v>94</v>
      </c>
      <c r="B98" s="60" t="s">
        <v>493</v>
      </c>
      <c r="C98" s="60" t="s">
        <v>481</v>
      </c>
      <c r="D98" s="60" t="s">
        <v>452</v>
      </c>
      <c r="E98" s="60"/>
    </row>
    <row r="99" spans="1:5" ht="20.100000000000001" customHeight="1">
      <c r="A99" s="60">
        <v>95</v>
      </c>
      <c r="B99" s="60" t="s">
        <v>493</v>
      </c>
      <c r="C99" s="60" t="s">
        <v>454</v>
      </c>
      <c r="D99" s="60" t="s">
        <v>452</v>
      </c>
      <c r="E99" s="60"/>
    </row>
    <row r="100" spans="1:5" ht="20.100000000000001" customHeight="1">
      <c r="A100" s="170" t="s">
        <v>495</v>
      </c>
      <c r="B100" s="170"/>
      <c r="C100" s="170"/>
      <c r="D100" s="170"/>
      <c r="E100" s="170"/>
    </row>
    <row r="101" spans="1:5" ht="20.100000000000001" customHeight="1">
      <c r="A101" s="60">
        <v>96</v>
      </c>
      <c r="B101" s="60" t="s">
        <v>496</v>
      </c>
      <c r="C101" s="60" t="s">
        <v>497</v>
      </c>
      <c r="D101" s="60" t="s">
        <v>452</v>
      </c>
      <c r="E101" s="60" t="s">
        <v>498</v>
      </c>
    </row>
    <row r="102" spans="1:5" ht="20.100000000000001" customHeight="1">
      <c r="A102" s="60">
        <v>97</v>
      </c>
      <c r="B102" s="60" t="s">
        <v>496</v>
      </c>
      <c r="C102" s="60" t="s">
        <v>499</v>
      </c>
      <c r="D102" s="60" t="s">
        <v>452</v>
      </c>
      <c r="E102" s="60" t="s">
        <v>453</v>
      </c>
    </row>
    <row r="103" spans="1:5" ht="20.100000000000001" customHeight="1">
      <c r="A103" s="154">
        <v>98</v>
      </c>
      <c r="B103" s="60" t="s">
        <v>496</v>
      </c>
      <c r="C103" s="60" t="s">
        <v>500</v>
      </c>
      <c r="D103" s="60" t="s">
        <v>452</v>
      </c>
      <c r="E103" s="60" t="s">
        <v>501</v>
      </c>
    </row>
    <row r="104" spans="1:5" ht="35.25" customHeight="1">
      <c r="A104" s="154">
        <v>99</v>
      </c>
      <c r="B104" s="60" t="s">
        <v>496</v>
      </c>
      <c r="C104" s="60" t="s">
        <v>502</v>
      </c>
      <c r="D104" s="60" t="s">
        <v>452</v>
      </c>
      <c r="E104" s="60" t="s">
        <v>503</v>
      </c>
    </row>
    <row r="105" spans="1:5" ht="20.100000000000001" customHeight="1">
      <c r="A105" s="154">
        <v>100</v>
      </c>
      <c r="B105" s="60" t="s">
        <v>496</v>
      </c>
      <c r="C105" s="60" t="s">
        <v>504</v>
      </c>
      <c r="D105" s="60" t="s">
        <v>452</v>
      </c>
      <c r="E105" s="60" t="s">
        <v>505</v>
      </c>
    </row>
    <row r="106" spans="1:5" ht="20.100000000000001" customHeight="1">
      <c r="A106" s="154">
        <v>101</v>
      </c>
      <c r="B106" s="60" t="s">
        <v>496</v>
      </c>
      <c r="C106" s="60" t="s">
        <v>497</v>
      </c>
      <c r="D106" s="60" t="s">
        <v>452</v>
      </c>
      <c r="E106" s="60" t="s">
        <v>501</v>
      </c>
    </row>
    <row r="107" spans="1:5" ht="20.100000000000001" customHeight="1">
      <c r="A107" s="154">
        <v>102</v>
      </c>
      <c r="B107" s="60" t="s">
        <v>496</v>
      </c>
      <c r="C107" s="60" t="s">
        <v>506</v>
      </c>
      <c r="D107" s="60" t="s">
        <v>452</v>
      </c>
      <c r="E107" s="60" t="s">
        <v>501</v>
      </c>
    </row>
    <row r="108" spans="1:5" ht="20.100000000000001" customHeight="1">
      <c r="A108" s="154">
        <v>103</v>
      </c>
      <c r="B108" s="60" t="s">
        <v>496</v>
      </c>
      <c r="C108" s="60" t="s">
        <v>507</v>
      </c>
      <c r="D108" s="60" t="s">
        <v>452</v>
      </c>
      <c r="E108" s="60" t="s">
        <v>508</v>
      </c>
    </row>
    <row r="109" spans="1:5" ht="20.100000000000001" customHeight="1">
      <c r="A109" s="154">
        <v>104</v>
      </c>
      <c r="B109" s="60" t="s">
        <v>496</v>
      </c>
      <c r="C109" s="60" t="s">
        <v>461</v>
      </c>
      <c r="D109" s="60" t="s">
        <v>452</v>
      </c>
      <c r="E109" s="60"/>
    </row>
    <row r="110" spans="1:5" ht="20.100000000000001" customHeight="1">
      <c r="A110" s="154">
        <v>105</v>
      </c>
      <c r="B110" s="60" t="s">
        <v>496</v>
      </c>
      <c r="C110" s="60" t="s">
        <v>460</v>
      </c>
      <c r="D110" s="60" t="s">
        <v>452</v>
      </c>
      <c r="E110" s="60"/>
    </row>
    <row r="111" spans="1:5" ht="20.100000000000001" customHeight="1">
      <c r="A111" s="154">
        <v>106</v>
      </c>
      <c r="B111" s="60" t="s">
        <v>496</v>
      </c>
      <c r="C111" s="60" t="s">
        <v>500</v>
      </c>
      <c r="D111" s="60" t="s">
        <v>452</v>
      </c>
      <c r="E111" s="60" t="s">
        <v>509</v>
      </c>
    </row>
    <row r="112" spans="1:5" ht="20.100000000000001" customHeight="1">
      <c r="A112" s="154">
        <v>107</v>
      </c>
      <c r="B112" s="60" t="s">
        <v>496</v>
      </c>
      <c r="C112" s="60" t="s">
        <v>510</v>
      </c>
      <c r="D112" s="60" t="s">
        <v>452</v>
      </c>
      <c r="E112" s="60" t="s">
        <v>508</v>
      </c>
    </row>
    <row r="113" spans="1:5" ht="20.100000000000001" customHeight="1">
      <c r="A113" s="154">
        <v>108</v>
      </c>
      <c r="B113" s="60" t="s">
        <v>496</v>
      </c>
      <c r="C113" s="60" t="s">
        <v>507</v>
      </c>
      <c r="D113" s="60" t="s">
        <v>452</v>
      </c>
      <c r="E113" s="60" t="s">
        <v>511</v>
      </c>
    </row>
    <row r="114" spans="1:5" ht="20.100000000000001" customHeight="1">
      <c r="A114" s="154">
        <v>109</v>
      </c>
      <c r="B114" s="60" t="s">
        <v>496</v>
      </c>
      <c r="C114" s="60" t="s">
        <v>512</v>
      </c>
      <c r="D114" s="60" t="s">
        <v>452</v>
      </c>
      <c r="E114" s="60" t="s">
        <v>513</v>
      </c>
    </row>
    <row r="115" spans="1:5" ht="20.100000000000001" customHeight="1">
      <c r="A115" s="154">
        <v>110</v>
      </c>
      <c r="B115" s="60" t="s">
        <v>496</v>
      </c>
      <c r="C115" s="60" t="s">
        <v>500</v>
      </c>
      <c r="D115" s="60" t="s">
        <v>452</v>
      </c>
      <c r="E115" s="60" t="s">
        <v>514</v>
      </c>
    </row>
    <row r="116" spans="1:5" ht="20.100000000000001" customHeight="1">
      <c r="A116" s="154">
        <v>111</v>
      </c>
      <c r="B116" s="60" t="s">
        <v>496</v>
      </c>
      <c r="C116" s="60" t="s">
        <v>454</v>
      </c>
      <c r="D116" s="60" t="s">
        <v>452</v>
      </c>
      <c r="E116" s="60"/>
    </row>
    <row r="117" spans="1:5" ht="20.100000000000001" customHeight="1">
      <c r="A117" s="154">
        <v>112</v>
      </c>
      <c r="B117" s="60" t="s">
        <v>496</v>
      </c>
      <c r="C117" s="60" t="s">
        <v>515</v>
      </c>
      <c r="D117" s="60" t="s">
        <v>452</v>
      </c>
      <c r="E117" s="60"/>
    </row>
    <row r="118" spans="1:5" ht="20.100000000000001" customHeight="1">
      <c r="A118" s="154">
        <v>113</v>
      </c>
      <c r="B118" s="60" t="s">
        <v>496</v>
      </c>
      <c r="C118" s="60" t="s">
        <v>500</v>
      </c>
      <c r="D118" s="60" t="s">
        <v>452</v>
      </c>
      <c r="E118" s="60" t="s">
        <v>516</v>
      </c>
    </row>
    <row r="119" spans="1:5" ht="20.100000000000001" customHeight="1">
      <c r="A119" s="154">
        <v>114</v>
      </c>
      <c r="B119" s="60" t="s">
        <v>496</v>
      </c>
      <c r="C119" s="60" t="s">
        <v>497</v>
      </c>
      <c r="D119" s="60" t="s">
        <v>452</v>
      </c>
      <c r="E119" s="60" t="s">
        <v>498</v>
      </c>
    </row>
    <row r="120" spans="1:5" ht="20.100000000000001" customHeight="1">
      <c r="A120" s="154">
        <v>115</v>
      </c>
      <c r="B120" s="60" t="s">
        <v>517</v>
      </c>
      <c r="C120" s="60" t="s">
        <v>512</v>
      </c>
      <c r="D120" s="60" t="s">
        <v>452</v>
      </c>
      <c r="E120" s="60" t="s">
        <v>509</v>
      </c>
    </row>
    <row r="121" spans="1:5" ht="20.100000000000001" customHeight="1">
      <c r="A121" s="154">
        <v>116</v>
      </c>
      <c r="B121" s="60" t="s">
        <v>517</v>
      </c>
      <c r="C121" s="60" t="s">
        <v>518</v>
      </c>
      <c r="D121" s="60" t="s">
        <v>452</v>
      </c>
      <c r="E121" s="60" t="s">
        <v>508</v>
      </c>
    </row>
    <row r="122" spans="1:5" ht="20.100000000000001" customHeight="1">
      <c r="A122" s="154">
        <v>117</v>
      </c>
      <c r="B122" s="60" t="s">
        <v>519</v>
      </c>
      <c r="C122" s="60" t="s">
        <v>520</v>
      </c>
      <c r="D122" s="60" t="s">
        <v>452</v>
      </c>
      <c r="E122" s="60" t="s">
        <v>453</v>
      </c>
    </row>
    <row r="123" spans="1:5" ht="20.100000000000001" customHeight="1">
      <c r="A123" s="154">
        <v>118</v>
      </c>
      <c r="B123" s="60" t="s">
        <v>517</v>
      </c>
      <c r="C123" s="60" t="s">
        <v>512</v>
      </c>
      <c r="D123" s="60" t="s">
        <v>452</v>
      </c>
      <c r="E123" s="60" t="s">
        <v>501</v>
      </c>
    </row>
    <row r="124" spans="1:5" ht="33.75" customHeight="1">
      <c r="A124" s="154">
        <v>119</v>
      </c>
      <c r="B124" s="60" t="s">
        <v>517</v>
      </c>
      <c r="C124" s="60" t="s">
        <v>521</v>
      </c>
      <c r="D124" s="60" t="s">
        <v>452</v>
      </c>
      <c r="E124" s="60" t="s">
        <v>522</v>
      </c>
    </row>
    <row r="125" spans="1:5" ht="20.100000000000001" customHeight="1">
      <c r="A125" s="154">
        <v>120</v>
      </c>
      <c r="B125" s="60" t="s">
        <v>517</v>
      </c>
      <c r="C125" s="60" t="s">
        <v>523</v>
      </c>
      <c r="D125" s="60" t="s">
        <v>452</v>
      </c>
      <c r="E125" s="60" t="s">
        <v>501</v>
      </c>
    </row>
    <row r="126" spans="1:5" ht="20.100000000000001" customHeight="1">
      <c r="A126" s="154">
        <v>121</v>
      </c>
      <c r="B126" s="60" t="s">
        <v>517</v>
      </c>
      <c r="C126" s="60" t="s">
        <v>506</v>
      </c>
      <c r="D126" s="60" t="s">
        <v>452</v>
      </c>
      <c r="E126" s="60" t="s">
        <v>524</v>
      </c>
    </row>
    <row r="127" spans="1:5" ht="20.100000000000001" customHeight="1">
      <c r="A127" s="154">
        <v>122</v>
      </c>
      <c r="B127" s="60" t="s">
        <v>517</v>
      </c>
      <c r="C127" s="60" t="s">
        <v>500</v>
      </c>
      <c r="D127" s="60" t="s">
        <v>452</v>
      </c>
      <c r="E127" s="60" t="s">
        <v>516</v>
      </c>
    </row>
    <row r="128" spans="1:5" ht="20.100000000000001" customHeight="1">
      <c r="A128" s="154">
        <v>123</v>
      </c>
      <c r="B128" s="60" t="s">
        <v>517</v>
      </c>
      <c r="C128" s="60" t="s">
        <v>512</v>
      </c>
      <c r="D128" s="60" t="s">
        <v>452</v>
      </c>
      <c r="E128" s="60" t="s">
        <v>513</v>
      </c>
    </row>
    <row r="129" spans="1:5" ht="20.100000000000001" customHeight="1">
      <c r="A129" s="154">
        <v>124</v>
      </c>
      <c r="B129" s="60" t="s">
        <v>517</v>
      </c>
      <c r="C129" s="60" t="s">
        <v>499</v>
      </c>
      <c r="D129" s="60" t="s">
        <v>452</v>
      </c>
      <c r="E129" s="60" t="s">
        <v>453</v>
      </c>
    </row>
    <row r="130" spans="1:5" ht="20.100000000000001" customHeight="1">
      <c r="A130" s="154">
        <v>125</v>
      </c>
      <c r="B130" s="60" t="s">
        <v>517</v>
      </c>
      <c r="C130" s="60" t="s">
        <v>507</v>
      </c>
      <c r="D130" s="60" t="s">
        <v>452</v>
      </c>
      <c r="E130" s="60" t="s">
        <v>511</v>
      </c>
    </row>
    <row r="131" spans="1:5" ht="20.100000000000001" customHeight="1">
      <c r="A131" s="154">
        <v>126</v>
      </c>
      <c r="B131" s="60" t="s">
        <v>519</v>
      </c>
      <c r="C131" s="60" t="s">
        <v>497</v>
      </c>
      <c r="D131" s="60" t="s">
        <v>452</v>
      </c>
      <c r="E131" s="60" t="s">
        <v>498</v>
      </c>
    </row>
    <row r="132" spans="1:5" ht="20.100000000000001" customHeight="1">
      <c r="A132" s="154">
        <v>127</v>
      </c>
      <c r="B132" s="60" t="s">
        <v>517</v>
      </c>
      <c r="C132" s="60" t="s">
        <v>500</v>
      </c>
      <c r="D132" s="60" t="s">
        <v>452</v>
      </c>
      <c r="E132" s="60" t="s">
        <v>514</v>
      </c>
    </row>
    <row r="133" spans="1:5" ht="20.100000000000001" customHeight="1">
      <c r="A133" s="154">
        <v>128</v>
      </c>
      <c r="B133" s="60" t="s">
        <v>517</v>
      </c>
      <c r="C133" s="60" t="s">
        <v>507</v>
      </c>
      <c r="D133" s="60" t="s">
        <v>452</v>
      </c>
      <c r="E133" s="60" t="s">
        <v>508</v>
      </c>
    </row>
    <row r="134" spans="1:5" ht="20.100000000000001" customHeight="1">
      <c r="A134" s="154">
        <v>129</v>
      </c>
      <c r="B134" s="60" t="s">
        <v>525</v>
      </c>
      <c r="C134" s="60" t="s">
        <v>523</v>
      </c>
      <c r="D134" s="60" t="s">
        <v>452</v>
      </c>
      <c r="E134" s="60" t="s">
        <v>526</v>
      </c>
    </row>
    <row r="135" spans="1:5" ht="20.100000000000001" customHeight="1">
      <c r="A135" s="154">
        <v>130</v>
      </c>
      <c r="B135" s="60" t="s">
        <v>525</v>
      </c>
      <c r="C135" s="60" t="s">
        <v>527</v>
      </c>
      <c r="D135" s="60" t="s">
        <v>452</v>
      </c>
      <c r="E135" s="60"/>
    </row>
    <row r="136" spans="1:5" ht="20.100000000000001" customHeight="1">
      <c r="A136" s="154">
        <v>131</v>
      </c>
      <c r="B136" s="60" t="s">
        <v>525</v>
      </c>
      <c r="C136" s="60" t="s">
        <v>500</v>
      </c>
      <c r="D136" s="60" t="s">
        <v>452</v>
      </c>
      <c r="E136" s="60" t="s">
        <v>528</v>
      </c>
    </row>
    <row r="137" spans="1:5" ht="20.100000000000001" customHeight="1">
      <c r="A137" s="154">
        <v>132</v>
      </c>
      <c r="B137" s="60" t="s">
        <v>525</v>
      </c>
      <c r="C137" s="60" t="s">
        <v>500</v>
      </c>
      <c r="D137" s="60" t="s">
        <v>452</v>
      </c>
      <c r="E137" s="60" t="s">
        <v>529</v>
      </c>
    </row>
    <row r="138" spans="1:5" ht="20.100000000000001" customHeight="1">
      <c r="A138" s="154">
        <v>133</v>
      </c>
      <c r="B138" s="60" t="s">
        <v>525</v>
      </c>
      <c r="C138" s="60" t="s">
        <v>497</v>
      </c>
      <c r="D138" s="60" t="s">
        <v>452</v>
      </c>
      <c r="E138" s="60" t="s">
        <v>526</v>
      </c>
    </row>
    <row r="139" spans="1:5" ht="20.100000000000001" customHeight="1">
      <c r="A139" s="154">
        <v>134</v>
      </c>
      <c r="B139" s="60" t="s">
        <v>530</v>
      </c>
      <c r="C139" s="60" t="s">
        <v>461</v>
      </c>
      <c r="D139" s="60" t="s">
        <v>452</v>
      </c>
      <c r="E139" s="60"/>
    </row>
    <row r="140" spans="1:5" ht="20.100000000000001" customHeight="1">
      <c r="A140" s="154">
        <v>135</v>
      </c>
      <c r="B140" s="60" t="s">
        <v>530</v>
      </c>
      <c r="C140" s="60" t="s">
        <v>460</v>
      </c>
      <c r="D140" s="60" t="s">
        <v>452</v>
      </c>
      <c r="E140" s="60"/>
    </row>
    <row r="141" spans="1:5" ht="20.100000000000001" customHeight="1">
      <c r="A141" s="154">
        <v>136</v>
      </c>
      <c r="B141" s="60" t="s">
        <v>530</v>
      </c>
      <c r="C141" s="60" t="s">
        <v>454</v>
      </c>
      <c r="D141" s="60" t="s">
        <v>452</v>
      </c>
      <c r="E141" s="60"/>
    </row>
    <row r="142" spans="1:5" ht="20.100000000000001" customHeight="1">
      <c r="A142" s="154">
        <v>137</v>
      </c>
      <c r="B142" s="60" t="s">
        <v>530</v>
      </c>
      <c r="C142" s="60" t="s">
        <v>531</v>
      </c>
      <c r="D142" s="60" t="s">
        <v>452</v>
      </c>
      <c r="E142" s="60"/>
    </row>
    <row r="143" spans="1:5" ht="20.100000000000001" customHeight="1">
      <c r="A143" s="154">
        <v>138</v>
      </c>
      <c r="B143" s="60" t="s">
        <v>532</v>
      </c>
      <c r="C143" s="60" t="s">
        <v>512</v>
      </c>
      <c r="D143" s="60" t="s">
        <v>452</v>
      </c>
      <c r="E143" s="60" t="s">
        <v>533</v>
      </c>
    </row>
    <row r="144" spans="1:5" ht="20.100000000000001" customHeight="1">
      <c r="A144" s="154">
        <v>139</v>
      </c>
      <c r="B144" s="60" t="s">
        <v>532</v>
      </c>
      <c r="C144" s="60" t="s">
        <v>534</v>
      </c>
      <c r="D144" s="60" t="s">
        <v>452</v>
      </c>
      <c r="E144" s="60" t="s">
        <v>535</v>
      </c>
    </row>
    <row r="145" spans="1:5" ht="20.100000000000001" customHeight="1">
      <c r="A145" s="154">
        <v>140</v>
      </c>
      <c r="B145" s="60" t="s">
        <v>532</v>
      </c>
      <c r="C145" s="60" t="s">
        <v>536</v>
      </c>
      <c r="D145" s="60" t="s">
        <v>452</v>
      </c>
      <c r="E145" s="60" t="s">
        <v>535</v>
      </c>
    </row>
    <row r="146" spans="1:5" ht="20.100000000000001" customHeight="1">
      <c r="A146" s="154">
        <v>141</v>
      </c>
      <c r="B146" s="60" t="s">
        <v>537</v>
      </c>
      <c r="C146" s="60" t="s">
        <v>520</v>
      </c>
      <c r="D146" s="60" t="s">
        <v>452</v>
      </c>
      <c r="E146" s="60" t="s">
        <v>453</v>
      </c>
    </row>
    <row r="147" spans="1:5" ht="20.100000000000001" customHeight="1">
      <c r="A147" s="154">
        <v>142</v>
      </c>
      <c r="B147" s="60" t="s">
        <v>532</v>
      </c>
      <c r="C147" s="60" t="s">
        <v>512</v>
      </c>
      <c r="D147" s="60" t="s">
        <v>452</v>
      </c>
      <c r="E147" s="60" t="s">
        <v>538</v>
      </c>
    </row>
    <row r="148" spans="1:5" ht="32.25" customHeight="1">
      <c r="A148" s="154">
        <v>143</v>
      </c>
      <c r="B148" s="60" t="s">
        <v>532</v>
      </c>
      <c r="C148" s="60" t="s">
        <v>502</v>
      </c>
      <c r="D148" s="60" t="s">
        <v>452</v>
      </c>
      <c r="E148" s="60" t="s">
        <v>539</v>
      </c>
    </row>
    <row r="149" spans="1:5" ht="20.100000000000001" customHeight="1">
      <c r="A149" s="154">
        <v>144</v>
      </c>
      <c r="B149" s="60" t="s">
        <v>532</v>
      </c>
      <c r="C149" s="60" t="s">
        <v>512</v>
      </c>
      <c r="D149" s="60" t="s">
        <v>452</v>
      </c>
      <c r="E149" s="60" t="s">
        <v>540</v>
      </c>
    </row>
    <row r="150" spans="1:5" ht="20.100000000000001" customHeight="1">
      <c r="A150" s="154">
        <v>145</v>
      </c>
      <c r="B150" s="60" t="s">
        <v>532</v>
      </c>
      <c r="C150" s="60" t="s">
        <v>541</v>
      </c>
      <c r="D150" s="60" t="s">
        <v>452</v>
      </c>
      <c r="E150" s="60" t="s">
        <v>542</v>
      </c>
    </row>
    <row r="151" spans="1:5" ht="20.100000000000001" customHeight="1">
      <c r="A151" s="154">
        <v>146</v>
      </c>
      <c r="B151" s="60" t="s">
        <v>532</v>
      </c>
      <c r="C151" s="60" t="s">
        <v>543</v>
      </c>
      <c r="D151" s="60" t="s">
        <v>452</v>
      </c>
      <c r="E151" s="60" t="s">
        <v>544</v>
      </c>
    </row>
    <row r="152" spans="1:5" ht="20.100000000000001" customHeight="1">
      <c r="A152" s="154">
        <v>147</v>
      </c>
      <c r="B152" s="60" t="s">
        <v>532</v>
      </c>
      <c r="C152" s="60" t="s">
        <v>545</v>
      </c>
      <c r="D152" s="60" t="s">
        <v>452</v>
      </c>
      <c r="E152" s="60" t="s">
        <v>546</v>
      </c>
    </row>
    <row r="153" spans="1:5" ht="20.100000000000001" customHeight="1">
      <c r="A153" s="154">
        <v>148</v>
      </c>
      <c r="B153" s="60" t="s">
        <v>532</v>
      </c>
      <c r="C153" s="60" t="s">
        <v>541</v>
      </c>
      <c r="D153" s="60" t="s">
        <v>452</v>
      </c>
      <c r="E153" s="60" t="s">
        <v>511</v>
      </c>
    </row>
    <row r="154" spans="1:5" ht="20.100000000000001" customHeight="1">
      <c r="A154" s="154">
        <v>149</v>
      </c>
      <c r="B154" s="60" t="s">
        <v>532</v>
      </c>
      <c r="C154" s="60" t="s">
        <v>512</v>
      </c>
      <c r="D154" s="60" t="s">
        <v>452</v>
      </c>
      <c r="E154" s="60" t="s">
        <v>547</v>
      </c>
    </row>
    <row r="155" spans="1:5" ht="20.100000000000001" customHeight="1">
      <c r="A155" s="154">
        <v>150</v>
      </c>
      <c r="B155" s="60" t="s">
        <v>532</v>
      </c>
      <c r="C155" s="60" t="s">
        <v>512</v>
      </c>
      <c r="D155" s="60" t="s">
        <v>452</v>
      </c>
      <c r="E155" s="60" t="s">
        <v>548</v>
      </c>
    </row>
    <row r="156" spans="1:5" ht="20.100000000000001" customHeight="1">
      <c r="A156" s="154">
        <v>151</v>
      </c>
      <c r="B156" s="60" t="s">
        <v>532</v>
      </c>
      <c r="C156" s="60" t="s">
        <v>512</v>
      </c>
      <c r="D156" s="60" t="s">
        <v>452</v>
      </c>
      <c r="E156" s="60" t="s">
        <v>549</v>
      </c>
    </row>
    <row r="157" spans="1:5" ht="20.100000000000001" customHeight="1">
      <c r="A157" s="154">
        <v>152</v>
      </c>
      <c r="B157" s="60" t="s">
        <v>532</v>
      </c>
      <c r="C157" s="60" t="s">
        <v>541</v>
      </c>
      <c r="D157" s="60" t="s">
        <v>452</v>
      </c>
      <c r="E157" s="60" t="s">
        <v>508</v>
      </c>
    </row>
    <row r="158" spans="1:5" ht="20.100000000000001" customHeight="1">
      <c r="A158" s="154">
        <v>153</v>
      </c>
      <c r="B158" s="60" t="s">
        <v>532</v>
      </c>
      <c r="C158" s="60" t="s">
        <v>520</v>
      </c>
      <c r="D158" s="60" t="s">
        <v>452</v>
      </c>
      <c r="E158" s="60" t="s">
        <v>550</v>
      </c>
    </row>
    <row r="159" spans="1:5" ht="20.100000000000001" customHeight="1">
      <c r="A159" s="60">
        <v>154</v>
      </c>
      <c r="B159" s="60" t="s">
        <v>532</v>
      </c>
      <c r="C159" s="60" t="s">
        <v>512</v>
      </c>
      <c r="D159" s="60" t="s">
        <v>452</v>
      </c>
      <c r="E159" s="60" t="s">
        <v>538</v>
      </c>
    </row>
    <row r="160" spans="1:5" ht="20.100000000000001" customHeight="1">
      <c r="A160" s="226" t="s">
        <v>588</v>
      </c>
      <c r="B160" s="226"/>
      <c r="C160" s="226"/>
      <c r="D160" s="226"/>
      <c r="E160" s="226"/>
    </row>
    <row r="161" spans="1:5" ht="20.100000000000001" customHeight="1">
      <c r="A161" s="60">
        <v>155</v>
      </c>
      <c r="B161" s="231" t="s">
        <v>551</v>
      </c>
      <c r="C161" s="231"/>
      <c r="D161" s="60" t="s">
        <v>589</v>
      </c>
      <c r="E161" s="153"/>
    </row>
    <row r="162" spans="1:5" ht="20.100000000000001" customHeight="1">
      <c r="A162" s="60">
        <v>156</v>
      </c>
      <c r="B162" s="231" t="s">
        <v>552</v>
      </c>
      <c r="C162" s="231"/>
      <c r="D162" s="60" t="s">
        <v>589</v>
      </c>
      <c r="E162" s="153"/>
    </row>
    <row r="163" spans="1:5" ht="20.100000000000001" customHeight="1">
      <c r="A163" s="60">
        <v>157</v>
      </c>
      <c r="B163" s="224" t="s">
        <v>553</v>
      </c>
      <c r="C163" s="225"/>
      <c r="D163" s="60" t="s">
        <v>589</v>
      </c>
      <c r="E163" s="153"/>
    </row>
    <row r="164" spans="1:5" ht="20.100000000000001" customHeight="1">
      <c r="A164" s="60">
        <v>158</v>
      </c>
      <c r="B164" s="224" t="s">
        <v>554</v>
      </c>
      <c r="C164" s="225"/>
      <c r="D164" s="60" t="s">
        <v>589</v>
      </c>
      <c r="E164" s="153"/>
    </row>
    <row r="165" spans="1:5" ht="20.100000000000001" customHeight="1">
      <c r="A165" s="60">
        <v>159</v>
      </c>
      <c r="B165" s="224" t="s">
        <v>555</v>
      </c>
      <c r="C165" s="225"/>
      <c r="D165" s="60" t="s">
        <v>589</v>
      </c>
      <c r="E165" s="153"/>
    </row>
    <row r="166" spans="1:5" ht="20.100000000000001" customHeight="1">
      <c r="A166" s="60">
        <v>160</v>
      </c>
      <c r="B166" s="224" t="s">
        <v>564</v>
      </c>
      <c r="C166" s="225"/>
      <c r="D166" s="60" t="s">
        <v>589</v>
      </c>
      <c r="E166" s="153"/>
    </row>
    <row r="167" spans="1:5" ht="20.100000000000001" customHeight="1">
      <c r="A167" s="60">
        <v>161</v>
      </c>
      <c r="B167" s="224" t="s">
        <v>565</v>
      </c>
      <c r="C167" s="225"/>
      <c r="D167" s="60" t="s">
        <v>589</v>
      </c>
      <c r="E167" s="153"/>
    </row>
    <row r="168" spans="1:5" ht="20.100000000000001" customHeight="1">
      <c r="A168" s="60">
        <v>162</v>
      </c>
      <c r="B168" s="224" t="s">
        <v>566</v>
      </c>
      <c r="C168" s="225"/>
      <c r="D168" s="60" t="s">
        <v>589</v>
      </c>
      <c r="E168" s="153"/>
    </row>
    <row r="169" spans="1:5" ht="39" customHeight="1">
      <c r="A169" s="60">
        <v>163</v>
      </c>
      <c r="B169" s="224" t="s">
        <v>567</v>
      </c>
      <c r="C169" s="225"/>
      <c r="D169" s="60" t="s">
        <v>589</v>
      </c>
      <c r="E169" s="153"/>
    </row>
    <row r="170" spans="1:5" ht="20.100000000000001" customHeight="1">
      <c r="A170" s="60">
        <v>164</v>
      </c>
      <c r="B170" s="224" t="s">
        <v>568</v>
      </c>
      <c r="C170" s="225"/>
      <c r="D170" s="60" t="s">
        <v>589</v>
      </c>
      <c r="E170" s="153"/>
    </row>
    <row r="171" spans="1:5" ht="20.100000000000001" customHeight="1">
      <c r="A171" s="60">
        <v>165</v>
      </c>
      <c r="B171" s="224" t="s">
        <v>569</v>
      </c>
      <c r="C171" s="225"/>
      <c r="D171" s="60" t="s">
        <v>589</v>
      </c>
      <c r="E171" s="153"/>
    </row>
    <row r="172" spans="1:5" ht="39" customHeight="1">
      <c r="A172" s="60">
        <v>166</v>
      </c>
      <c r="B172" s="224" t="s">
        <v>570</v>
      </c>
      <c r="C172" s="225"/>
      <c r="D172" s="60" t="s">
        <v>589</v>
      </c>
      <c r="E172" s="153"/>
    </row>
    <row r="173" spans="1:5" ht="20.100000000000001" customHeight="1">
      <c r="A173" s="60">
        <v>167</v>
      </c>
      <c r="B173" s="224" t="s">
        <v>571</v>
      </c>
      <c r="C173" s="225"/>
      <c r="D173" s="60" t="s">
        <v>589</v>
      </c>
      <c r="E173" s="153"/>
    </row>
    <row r="174" spans="1:5" ht="40.5" customHeight="1">
      <c r="A174" s="60">
        <v>168</v>
      </c>
      <c r="B174" s="224" t="s">
        <v>572</v>
      </c>
      <c r="C174" s="225"/>
      <c r="D174" s="60" t="s">
        <v>589</v>
      </c>
      <c r="E174" s="153"/>
    </row>
    <row r="175" spans="1:5" ht="20.100000000000001" customHeight="1">
      <c r="A175" s="60">
        <v>169</v>
      </c>
      <c r="B175" s="224" t="s">
        <v>573</v>
      </c>
      <c r="C175" s="225"/>
      <c r="D175" s="60" t="s">
        <v>589</v>
      </c>
      <c r="E175" s="153"/>
    </row>
    <row r="176" spans="1:5" ht="39.75" customHeight="1">
      <c r="A176" s="60">
        <v>170</v>
      </c>
      <c r="B176" s="224" t="s">
        <v>574</v>
      </c>
      <c r="C176" s="225"/>
      <c r="D176" s="60" t="s">
        <v>589</v>
      </c>
      <c r="E176" s="153"/>
    </row>
    <row r="177" spans="1:5" ht="20.100000000000001" customHeight="1">
      <c r="A177" s="60">
        <v>171</v>
      </c>
      <c r="B177" s="224" t="s">
        <v>575</v>
      </c>
      <c r="C177" s="225"/>
      <c r="D177" s="60" t="s">
        <v>589</v>
      </c>
      <c r="E177" s="153"/>
    </row>
    <row r="178" spans="1:5" ht="20.100000000000001" customHeight="1">
      <c r="A178" s="60">
        <v>172</v>
      </c>
      <c r="B178" s="224" t="s">
        <v>576</v>
      </c>
      <c r="C178" s="225"/>
      <c r="D178" s="60" t="s">
        <v>589</v>
      </c>
      <c r="E178" s="153"/>
    </row>
    <row r="179" spans="1:5" ht="40.5" customHeight="1">
      <c r="A179" s="60">
        <v>173</v>
      </c>
      <c r="B179" s="224" t="s">
        <v>577</v>
      </c>
      <c r="C179" s="225"/>
      <c r="D179" s="60" t="s">
        <v>589</v>
      </c>
      <c r="E179" s="153"/>
    </row>
    <row r="180" spans="1:5" ht="20.100000000000001" customHeight="1">
      <c r="A180" s="60">
        <v>174</v>
      </c>
      <c r="B180" s="224" t="s">
        <v>578</v>
      </c>
      <c r="C180" s="225"/>
      <c r="D180" s="60" t="s">
        <v>589</v>
      </c>
      <c r="E180" s="153"/>
    </row>
    <row r="181" spans="1:5" ht="20.100000000000001" customHeight="1">
      <c r="A181" s="60">
        <v>175</v>
      </c>
      <c r="B181" s="224" t="s">
        <v>579</v>
      </c>
      <c r="C181" s="225"/>
      <c r="D181" s="60" t="s">
        <v>589</v>
      </c>
      <c r="E181" s="153"/>
    </row>
    <row r="182" spans="1:5" ht="39" customHeight="1">
      <c r="A182" s="60">
        <v>176</v>
      </c>
      <c r="B182" s="224" t="s">
        <v>580</v>
      </c>
      <c r="C182" s="225"/>
      <c r="D182" s="60" t="s">
        <v>589</v>
      </c>
      <c r="E182" s="153"/>
    </row>
    <row r="183" spans="1:5" ht="20.100000000000001" customHeight="1">
      <c r="A183" s="60">
        <v>177</v>
      </c>
      <c r="B183" s="224" t="s">
        <v>556</v>
      </c>
      <c r="C183" s="225"/>
      <c r="D183" s="60" t="s">
        <v>589</v>
      </c>
      <c r="E183" s="153"/>
    </row>
    <row r="184" spans="1:5" ht="20.100000000000001" customHeight="1">
      <c r="A184" s="60">
        <v>178</v>
      </c>
      <c r="B184" s="224" t="s">
        <v>557</v>
      </c>
      <c r="C184" s="225"/>
      <c r="D184" s="60" t="s">
        <v>589</v>
      </c>
      <c r="E184" s="153"/>
    </row>
    <row r="185" spans="1:5" ht="20.100000000000001" customHeight="1">
      <c r="A185" s="60">
        <v>179</v>
      </c>
      <c r="B185" s="224" t="s">
        <v>581</v>
      </c>
      <c r="C185" s="225"/>
      <c r="D185" s="60" t="s">
        <v>589</v>
      </c>
      <c r="E185" s="153"/>
    </row>
    <row r="186" spans="1:5" ht="20.100000000000001" customHeight="1">
      <c r="A186" s="60">
        <v>180</v>
      </c>
      <c r="B186" s="224" t="s">
        <v>558</v>
      </c>
      <c r="C186" s="225"/>
      <c r="D186" s="60" t="s">
        <v>589</v>
      </c>
      <c r="E186" s="153"/>
    </row>
    <row r="187" spans="1:5" ht="20.100000000000001" customHeight="1">
      <c r="A187" s="60">
        <v>181</v>
      </c>
      <c r="B187" s="224" t="s">
        <v>559</v>
      </c>
      <c r="C187" s="225"/>
      <c r="D187" s="60" t="s">
        <v>589</v>
      </c>
      <c r="E187" s="153"/>
    </row>
    <row r="188" spans="1:5" ht="20.100000000000001" customHeight="1">
      <c r="A188" s="60">
        <v>182</v>
      </c>
      <c r="B188" s="224" t="s">
        <v>560</v>
      </c>
      <c r="C188" s="225"/>
      <c r="D188" s="60" t="s">
        <v>589</v>
      </c>
      <c r="E188" s="153"/>
    </row>
    <row r="189" spans="1:5" ht="20.100000000000001" customHeight="1">
      <c r="A189" s="60">
        <v>183</v>
      </c>
      <c r="B189" s="224" t="s">
        <v>561</v>
      </c>
      <c r="C189" s="225"/>
      <c r="D189" s="60" t="s">
        <v>589</v>
      </c>
      <c r="E189" s="153"/>
    </row>
    <row r="190" spans="1:5" ht="20.100000000000001" customHeight="1">
      <c r="A190" s="60">
        <v>184</v>
      </c>
      <c r="B190" s="224" t="s">
        <v>561</v>
      </c>
      <c r="C190" s="225"/>
      <c r="D190" s="60" t="s">
        <v>589</v>
      </c>
      <c r="E190" s="153"/>
    </row>
    <row r="191" spans="1:5" ht="20.100000000000001" customHeight="1">
      <c r="A191" s="60">
        <v>185</v>
      </c>
      <c r="B191" s="224" t="s">
        <v>562</v>
      </c>
      <c r="C191" s="225"/>
      <c r="D191" s="60" t="s">
        <v>589</v>
      </c>
      <c r="E191" s="153"/>
    </row>
    <row r="192" spans="1:5" ht="20.100000000000001" customHeight="1">
      <c r="A192" s="60">
        <v>186</v>
      </c>
      <c r="B192" s="224" t="s">
        <v>562</v>
      </c>
      <c r="C192" s="225"/>
      <c r="D192" s="60" t="s">
        <v>589</v>
      </c>
      <c r="E192" s="153"/>
    </row>
    <row r="193" spans="1:5" ht="20.100000000000001" customHeight="1">
      <c r="A193" s="60">
        <v>187</v>
      </c>
      <c r="B193" s="224" t="s">
        <v>562</v>
      </c>
      <c r="C193" s="225"/>
      <c r="D193" s="60" t="s">
        <v>589</v>
      </c>
      <c r="E193" s="153"/>
    </row>
    <row r="194" spans="1:5" ht="20.100000000000001" customHeight="1">
      <c r="A194" s="60">
        <v>188</v>
      </c>
      <c r="B194" s="224" t="s">
        <v>582</v>
      </c>
      <c r="C194" s="225"/>
      <c r="D194" s="60" t="s">
        <v>589</v>
      </c>
      <c r="E194" s="153"/>
    </row>
    <row r="195" spans="1:5" ht="20.100000000000001" customHeight="1">
      <c r="A195" s="60">
        <v>189</v>
      </c>
      <c r="B195" s="224" t="s">
        <v>583</v>
      </c>
      <c r="C195" s="225"/>
      <c r="D195" s="60" t="s">
        <v>589</v>
      </c>
      <c r="E195" s="153"/>
    </row>
    <row r="196" spans="1:5" ht="20.100000000000001" customHeight="1">
      <c r="A196" s="60">
        <v>190</v>
      </c>
      <c r="B196" s="224" t="s">
        <v>584</v>
      </c>
      <c r="C196" s="225"/>
      <c r="D196" s="60" t="s">
        <v>589</v>
      </c>
      <c r="E196" s="153"/>
    </row>
    <row r="197" spans="1:5" ht="20.100000000000001" customHeight="1">
      <c r="A197" s="60">
        <v>191</v>
      </c>
      <c r="B197" s="224" t="s">
        <v>585</v>
      </c>
      <c r="C197" s="225"/>
      <c r="D197" s="60" t="s">
        <v>589</v>
      </c>
      <c r="E197" s="153"/>
    </row>
    <row r="198" spans="1:5" ht="20.100000000000001" customHeight="1">
      <c r="A198" s="60">
        <v>192</v>
      </c>
      <c r="B198" s="224" t="s">
        <v>586</v>
      </c>
      <c r="C198" s="225"/>
      <c r="D198" s="60" t="s">
        <v>589</v>
      </c>
      <c r="E198" s="153"/>
    </row>
    <row r="199" spans="1:5" ht="20.100000000000001" customHeight="1">
      <c r="A199" s="60">
        <v>193</v>
      </c>
      <c r="B199" s="224" t="s">
        <v>587</v>
      </c>
      <c r="C199" s="225"/>
      <c r="D199" s="60" t="s">
        <v>589</v>
      </c>
      <c r="E199" s="153"/>
    </row>
    <row r="200" spans="1:5" ht="20.100000000000001" customHeight="1">
      <c r="A200" s="60">
        <v>194</v>
      </c>
      <c r="B200" s="224" t="s">
        <v>563</v>
      </c>
      <c r="C200" s="225"/>
      <c r="D200" s="60" t="s">
        <v>589</v>
      </c>
      <c r="E200" s="153"/>
    </row>
  </sheetData>
  <mergeCells count="45">
    <mergeCell ref="A38:E38"/>
    <mergeCell ref="A2:E2"/>
    <mergeCell ref="A1:E1"/>
    <mergeCell ref="B161:C161"/>
    <mergeCell ref="B162:C162"/>
    <mergeCell ref="B163:C163"/>
    <mergeCell ref="A160:E160"/>
    <mergeCell ref="A100:E100"/>
    <mergeCell ref="B167:C167"/>
    <mergeCell ref="B168:C168"/>
    <mergeCell ref="B169:C169"/>
    <mergeCell ref="B164:C164"/>
    <mergeCell ref="B165:C165"/>
    <mergeCell ref="B166:C166"/>
    <mergeCell ref="B173:C173"/>
    <mergeCell ref="B174:C174"/>
    <mergeCell ref="B175:C175"/>
    <mergeCell ref="B170:C170"/>
    <mergeCell ref="B171:C171"/>
    <mergeCell ref="B172:C172"/>
    <mergeCell ref="B179:C179"/>
    <mergeCell ref="B180:C180"/>
    <mergeCell ref="B181:C181"/>
    <mergeCell ref="B176:C176"/>
    <mergeCell ref="B177:C177"/>
    <mergeCell ref="B178:C178"/>
    <mergeCell ref="B185:C185"/>
    <mergeCell ref="B186:C186"/>
    <mergeCell ref="B187:C187"/>
    <mergeCell ref="B182:C182"/>
    <mergeCell ref="B183:C183"/>
    <mergeCell ref="B184:C184"/>
    <mergeCell ref="B191:C191"/>
    <mergeCell ref="B192:C192"/>
    <mergeCell ref="B193:C193"/>
    <mergeCell ref="B188:C188"/>
    <mergeCell ref="B189:C189"/>
    <mergeCell ref="B190:C190"/>
    <mergeCell ref="B200:C200"/>
    <mergeCell ref="B197:C197"/>
    <mergeCell ref="B198:C198"/>
    <mergeCell ref="B199:C199"/>
    <mergeCell ref="B194:C194"/>
    <mergeCell ref="B195:C195"/>
    <mergeCell ref="B196:C196"/>
  </mergeCells>
  <phoneticPr fontId="1" type="noConversion"/>
  <pageMargins left="0.7" right="0.7" top="0.75" bottom="0.75" header="0.3" footer="0.3"/>
  <pageSetup paperSize="9" orientation="landscape"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9</vt:i4>
      </vt:variant>
    </vt:vector>
  </HeadingPairs>
  <TitlesOfParts>
    <vt:vector size="9" baseType="lpstr">
      <vt:lpstr>附件一规画平面图</vt:lpstr>
      <vt:lpstr>附件二 物业构成明细</vt:lpstr>
      <vt:lpstr>附件三 物业公共部位明细</vt:lpstr>
      <vt:lpstr>附件四 物业共用设施设备明细 </vt:lpstr>
      <vt:lpstr>附件五 其它服务事项</vt:lpstr>
      <vt:lpstr>附件六 固定资产明细</vt:lpstr>
      <vt:lpstr>附件七 2016年预算表</vt:lpstr>
      <vt:lpstr>附件八 移交材料清单</vt:lpstr>
      <vt:lpstr>附件九 图纸资料</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2016-01-02T04:16:24Z</dcterms:modified>
</cp:coreProperties>
</file>